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times\Desktop\"/>
    </mc:Choice>
  </mc:AlternateContent>
  <xr:revisionPtr revIDLastSave="0" documentId="13_ncr:1_{E9614FE7-68AD-4662-88F1-5C220139BE33}" xr6:coauthVersionLast="47" xr6:coauthVersionMax="47" xr10:uidLastSave="{00000000-0000-0000-0000-000000000000}"/>
  <bookViews>
    <workbookView xWindow="25080" yWindow="-120" windowWidth="25440" windowHeight="15270" firstSheet="1" activeTab="1" xr2:uid="{72B43C4E-6734-40C0-B847-6DB9C01A32B8}"/>
  </bookViews>
  <sheets>
    <sheet name="Unit Cost Items " sheetId="5" r:id="rId1"/>
    <sheet name="Cost Estimating Worksheet" sheetId="1" r:id="rId2"/>
  </sheets>
  <definedNames>
    <definedName name="_xlnm._FilterDatabase" localSheetId="0" hidden="1">'Unit Cost Items '!$D$1:$J$505</definedName>
    <definedName name="BIDITEM">#REF!</definedName>
    <definedName name="BIDITEMNUM">#REF!</definedName>
    <definedName name="_xlnm.Database">'Unit Cost Items '!$D$1:$J$505</definedName>
    <definedName name="_xlnm.Print_Area" localSheetId="0">'Unit Cost Items '!$D$1:$J$491</definedName>
    <definedName name="Print_Area_Cost_Estimate">OFFSET(#REF!,0,0,COUNTA(#REF!),COUNTA(#REF!))</definedName>
    <definedName name="_xlnm.Print_Titles" localSheetId="0">'Unit Cost Items '!$1:$2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13" i="1"/>
  <c r="G14" i="1"/>
  <c r="G15" i="1"/>
  <c r="G16" i="1"/>
  <c r="G17" i="1"/>
  <c r="G18" i="1"/>
  <c r="G19" i="1"/>
  <c r="G20" i="1"/>
  <c r="G21" i="1"/>
  <c r="G22" i="1"/>
  <c r="G23" i="1"/>
  <c r="G24" i="1"/>
  <c r="G25" i="1"/>
  <c r="G26" i="1"/>
  <c r="G27" i="1"/>
  <c r="G28" i="1"/>
  <c r="G29" i="1"/>
  <c r="G30" i="1"/>
  <c r="G31" i="1"/>
  <c r="G32" i="1"/>
  <c r="G33" i="1"/>
  <c r="G34" i="1"/>
  <c r="G35" i="1"/>
  <c r="G36" i="1"/>
  <c r="G37" i="1"/>
  <c r="C505" i="5"/>
  <c r="L505" i="5" s="1"/>
  <c r="B505" i="5"/>
  <c r="A505" i="5"/>
  <c r="J504" i="5"/>
  <c r="C504" i="5"/>
  <c r="L504" i="5" s="1"/>
  <c r="L503" i="5"/>
  <c r="J503" i="5"/>
  <c r="C503" i="5"/>
  <c r="B503" i="5"/>
  <c r="A503" i="5"/>
  <c r="J502" i="5"/>
  <c r="C502" i="5"/>
  <c r="L502" i="5" s="1"/>
  <c r="J501" i="5"/>
  <c r="C501" i="5"/>
  <c r="B501" i="5" s="1"/>
  <c r="J500" i="5"/>
  <c r="C500" i="5"/>
  <c r="L500" i="5" s="1"/>
  <c r="B500" i="5"/>
  <c r="A500" i="5"/>
  <c r="J499" i="5"/>
  <c r="C499" i="5"/>
  <c r="L499" i="5" s="1"/>
  <c r="B499" i="5"/>
  <c r="J498" i="5"/>
  <c r="C498" i="5"/>
  <c r="L498" i="5" s="1"/>
  <c r="B498" i="5"/>
  <c r="A498" i="5"/>
  <c r="J497" i="5"/>
  <c r="C497" i="5"/>
  <c r="L497" i="5" s="1"/>
  <c r="B497" i="5"/>
  <c r="A497" i="5"/>
  <c r="J496" i="5"/>
  <c r="C496" i="5"/>
  <c r="L496" i="5" s="1"/>
  <c r="B496" i="5"/>
  <c r="A496" i="5"/>
  <c r="L495" i="5"/>
  <c r="J495" i="5"/>
  <c r="C495" i="5"/>
  <c r="B495" i="5"/>
  <c r="A495" i="5"/>
  <c r="L494" i="5"/>
  <c r="J494" i="5"/>
  <c r="C494" i="5"/>
  <c r="B494" i="5"/>
  <c r="A494" i="5"/>
  <c r="L493" i="5"/>
  <c r="J493" i="5"/>
  <c r="C493" i="5"/>
  <c r="B493" i="5"/>
  <c r="A493" i="5"/>
  <c r="L492" i="5"/>
  <c r="J492" i="5"/>
  <c r="C492" i="5"/>
  <c r="B492" i="5"/>
  <c r="A492" i="5"/>
  <c r="J491" i="5"/>
  <c r="C491" i="5"/>
  <c r="L491" i="5" s="1"/>
  <c r="L490" i="5"/>
  <c r="J490" i="5"/>
  <c r="C490" i="5"/>
  <c r="A490" i="5" s="1"/>
  <c r="B490" i="5"/>
  <c r="L489" i="5"/>
  <c r="J489" i="5"/>
  <c r="C489" i="5"/>
  <c r="A489" i="5" s="1"/>
  <c r="B489" i="5"/>
  <c r="L488" i="5"/>
  <c r="J488" i="5"/>
  <c r="C488" i="5"/>
  <c r="A488" i="5" s="1"/>
  <c r="L487" i="5"/>
  <c r="J487" i="5"/>
  <c r="C487" i="5"/>
  <c r="B487" i="5" s="1"/>
  <c r="A487" i="5"/>
  <c r="J486" i="5"/>
  <c r="C486" i="5"/>
  <c r="L486" i="5" s="1"/>
  <c r="L485" i="5"/>
  <c r="J485" i="5"/>
  <c r="C485" i="5"/>
  <c r="B485" i="5" s="1"/>
  <c r="L484" i="5"/>
  <c r="J484" i="5"/>
  <c r="C484" i="5"/>
  <c r="B484" i="5" s="1"/>
  <c r="J483" i="5"/>
  <c r="J482" i="5" s="1"/>
  <c r="C483" i="5"/>
  <c r="B483" i="5" s="1"/>
  <c r="C481" i="5"/>
  <c r="L481" i="5" s="1"/>
  <c r="B481" i="5"/>
  <c r="A481" i="5"/>
  <c r="L480" i="5"/>
  <c r="H480" i="5"/>
  <c r="J480" i="5" s="1"/>
  <c r="J479" i="5" s="1"/>
  <c r="F480" i="5"/>
  <c r="C480" i="5"/>
  <c r="A480" i="5" s="1"/>
  <c r="B480" i="5"/>
  <c r="C479" i="5"/>
  <c r="B479" i="5" s="1"/>
  <c r="L478" i="5"/>
  <c r="C478" i="5"/>
  <c r="A478" i="5" s="1"/>
  <c r="B478" i="5"/>
  <c r="H477" i="5"/>
  <c r="J477" i="5" s="1"/>
  <c r="F477" i="5"/>
  <c r="C477" i="5"/>
  <c r="L477" i="5" s="1"/>
  <c r="B477" i="5"/>
  <c r="L476" i="5"/>
  <c r="H476" i="5"/>
  <c r="J476" i="5" s="1"/>
  <c r="F476" i="5"/>
  <c r="C476" i="5"/>
  <c r="B476" i="5" s="1"/>
  <c r="H475" i="5"/>
  <c r="J475" i="5" s="1"/>
  <c r="F475" i="5"/>
  <c r="C475" i="5"/>
  <c r="B475" i="5" s="1"/>
  <c r="A475" i="5"/>
  <c r="H474" i="5"/>
  <c r="J474" i="5" s="1"/>
  <c r="F474" i="5"/>
  <c r="C474" i="5"/>
  <c r="L474" i="5" s="1"/>
  <c r="H473" i="5"/>
  <c r="J473" i="5" s="1"/>
  <c r="F473" i="5"/>
  <c r="C473" i="5"/>
  <c r="L473" i="5" s="1"/>
  <c r="H472" i="5"/>
  <c r="J472" i="5" s="1"/>
  <c r="F472" i="5"/>
  <c r="C472" i="5"/>
  <c r="H471" i="5"/>
  <c r="J471" i="5" s="1"/>
  <c r="F471" i="5"/>
  <c r="C471" i="5"/>
  <c r="L471" i="5" s="1"/>
  <c r="B471" i="5"/>
  <c r="H470" i="5"/>
  <c r="J470" i="5" s="1"/>
  <c r="F470" i="5"/>
  <c r="C470" i="5"/>
  <c r="L470" i="5" s="1"/>
  <c r="L468" i="5"/>
  <c r="C468" i="5"/>
  <c r="B468" i="5" s="1"/>
  <c r="A468" i="5"/>
  <c r="H467" i="5"/>
  <c r="J467" i="5" s="1"/>
  <c r="F467" i="5"/>
  <c r="C467" i="5"/>
  <c r="L467" i="5" s="1"/>
  <c r="H466" i="5"/>
  <c r="J466" i="5" s="1"/>
  <c r="F466" i="5"/>
  <c r="C466" i="5"/>
  <c r="L466" i="5" s="1"/>
  <c r="H465" i="5"/>
  <c r="J465" i="5" s="1"/>
  <c r="F465" i="5"/>
  <c r="C465" i="5"/>
  <c r="H464" i="5"/>
  <c r="J464" i="5" s="1"/>
  <c r="F464" i="5"/>
  <c r="C464" i="5"/>
  <c r="L464" i="5" s="1"/>
  <c r="H463" i="5"/>
  <c r="J463" i="5" s="1"/>
  <c r="F463" i="5"/>
  <c r="C463" i="5"/>
  <c r="L463" i="5" s="1"/>
  <c r="H462" i="5"/>
  <c r="J462" i="5" s="1"/>
  <c r="F462" i="5"/>
  <c r="C462" i="5"/>
  <c r="A462" i="5" s="1"/>
  <c r="B462" i="5"/>
  <c r="H461" i="5"/>
  <c r="J461" i="5" s="1"/>
  <c r="F461" i="5"/>
  <c r="C461" i="5"/>
  <c r="H460" i="5"/>
  <c r="J460" i="5" s="1"/>
  <c r="F460" i="5"/>
  <c r="C460" i="5"/>
  <c r="L460" i="5" s="1"/>
  <c r="H459" i="5"/>
  <c r="J459" i="5" s="1"/>
  <c r="F459" i="5"/>
  <c r="C459" i="5"/>
  <c r="L459" i="5" s="1"/>
  <c r="B459" i="5"/>
  <c r="A459" i="5"/>
  <c r="H458" i="5"/>
  <c r="J458" i="5" s="1"/>
  <c r="F458" i="5"/>
  <c r="C458" i="5"/>
  <c r="L458" i="5" s="1"/>
  <c r="B458" i="5"/>
  <c r="H457" i="5"/>
  <c r="J457" i="5" s="1"/>
  <c r="F457" i="5"/>
  <c r="C457" i="5"/>
  <c r="L457" i="5" s="1"/>
  <c r="B457" i="5"/>
  <c r="C455" i="5"/>
  <c r="L455" i="5" s="1"/>
  <c r="B455" i="5"/>
  <c r="H454" i="5"/>
  <c r="J454" i="5" s="1"/>
  <c r="F454" i="5"/>
  <c r="C454" i="5"/>
  <c r="H453" i="5"/>
  <c r="J453" i="5" s="1"/>
  <c r="F453" i="5"/>
  <c r="C453" i="5"/>
  <c r="L453" i="5" s="1"/>
  <c r="H452" i="5"/>
  <c r="J452" i="5" s="1"/>
  <c r="F452" i="5"/>
  <c r="C452" i="5"/>
  <c r="L452" i="5" s="1"/>
  <c r="B452" i="5"/>
  <c r="A452" i="5"/>
  <c r="H451" i="5"/>
  <c r="J451" i="5" s="1"/>
  <c r="F451" i="5"/>
  <c r="C451" i="5"/>
  <c r="L451" i="5" s="1"/>
  <c r="B451" i="5"/>
  <c r="L449" i="5"/>
  <c r="C449" i="5"/>
  <c r="B449" i="5" s="1"/>
  <c r="H448" i="5"/>
  <c r="J448" i="5" s="1"/>
  <c r="F448" i="5"/>
  <c r="C448" i="5"/>
  <c r="A448" i="5" s="1"/>
  <c r="B448" i="5"/>
  <c r="H447" i="5"/>
  <c r="J447" i="5" s="1"/>
  <c r="F447" i="5"/>
  <c r="C447" i="5"/>
  <c r="H446" i="5"/>
  <c r="J446" i="5" s="1"/>
  <c r="F446" i="5"/>
  <c r="C446" i="5"/>
  <c r="L446" i="5" s="1"/>
  <c r="H445" i="5"/>
  <c r="J445" i="5" s="1"/>
  <c r="F445" i="5"/>
  <c r="C445" i="5"/>
  <c r="L445" i="5" s="1"/>
  <c r="B445" i="5"/>
  <c r="A445" i="5"/>
  <c r="H444" i="5"/>
  <c r="J444" i="5" s="1"/>
  <c r="F444" i="5"/>
  <c r="C444" i="5"/>
  <c r="L444" i="5" s="1"/>
  <c r="B444" i="5"/>
  <c r="H443" i="5"/>
  <c r="J443" i="5" s="1"/>
  <c r="F443" i="5"/>
  <c r="C443" i="5"/>
  <c r="L443" i="5" s="1"/>
  <c r="B443" i="5"/>
  <c r="H442" i="5"/>
  <c r="J442" i="5" s="1"/>
  <c r="F442" i="5"/>
  <c r="C442" i="5"/>
  <c r="C441" i="5" s="1"/>
  <c r="L441" i="5" s="1"/>
  <c r="B442" i="5"/>
  <c r="A442" i="5"/>
  <c r="C440" i="5"/>
  <c r="H439" i="5"/>
  <c r="J439" i="5" s="1"/>
  <c r="F439" i="5"/>
  <c r="C439" i="5"/>
  <c r="L439" i="5" s="1"/>
  <c r="H438" i="5"/>
  <c r="J438" i="5" s="1"/>
  <c r="F438" i="5"/>
  <c r="C438" i="5"/>
  <c r="L438" i="5" s="1"/>
  <c r="B438" i="5"/>
  <c r="A438" i="5"/>
  <c r="H437" i="5"/>
  <c r="J437" i="5" s="1"/>
  <c r="F437" i="5"/>
  <c r="C437" i="5"/>
  <c r="L437" i="5" s="1"/>
  <c r="B437" i="5"/>
  <c r="H436" i="5"/>
  <c r="J436" i="5" s="1"/>
  <c r="F436" i="5"/>
  <c r="C436" i="5"/>
  <c r="L436" i="5" s="1"/>
  <c r="H435" i="5"/>
  <c r="J435" i="5" s="1"/>
  <c r="F435" i="5"/>
  <c r="C435" i="5"/>
  <c r="L435" i="5" s="1"/>
  <c r="B435" i="5"/>
  <c r="A435" i="5"/>
  <c r="L434" i="5"/>
  <c r="H434" i="5"/>
  <c r="J434" i="5" s="1"/>
  <c r="F434" i="5"/>
  <c r="C434" i="5"/>
  <c r="B434" i="5"/>
  <c r="A434" i="5"/>
  <c r="H433" i="5"/>
  <c r="J433" i="5" s="1"/>
  <c r="F433" i="5"/>
  <c r="C433" i="5"/>
  <c r="L433" i="5" s="1"/>
  <c r="B433" i="5"/>
  <c r="H432" i="5"/>
  <c r="J432" i="5" s="1"/>
  <c r="F432" i="5"/>
  <c r="C432" i="5"/>
  <c r="A432" i="5" s="1"/>
  <c r="L431" i="5"/>
  <c r="H431" i="5"/>
  <c r="J431" i="5" s="1"/>
  <c r="F431" i="5"/>
  <c r="C431" i="5"/>
  <c r="B431" i="5"/>
  <c r="A431" i="5"/>
  <c r="L430" i="5"/>
  <c r="H430" i="5"/>
  <c r="J430" i="5" s="1"/>
  <c r="F430" i="5"/>
  <c r="C430" i="5"/>
  <c r="B430" i="5"/>
  <c r="A430" i="5"/>
  <c r="L429" i="5"/>
  <c r="H429" i="5"/>
  <c r="J429" i="5" s="1"/>
  <c r="F429" i="5"/>
  <c r="C429" i="5"/>
  <c r="B429" i="5"/>
  <c r="A429" i="5"/>
  <c r="J428" i="5"/>
  <c r="C428" i="5"/>
  <c r="A428" i="5" s="1"/>
  <c r="L427" i="5"/>
  <c r="H427" i="5"/>
  <c r="J427" i="5" s="1"/>
  <c r="F427" i="5"/>
  <c r="C427" i="5"/>
  <c r="B427" i="5" s="1"/>
  <c r="A427" i="5"/>
  <c r="L425" i="5"/>
  <c r="C425" i="5"/>
  <c r="B425" i="5"/>
  <c r="A425" i="5"/>
  <c r="L424" i="5"/>
  <c r="H424" i="5"/>
  <c r="J424" i="5" s="1"/>
  <c r="F424" i="5"/>
  <c r="C424" i="5"/>
  <c r="B424" i="5"/>
  <c r="A424" i="5"/>
  <c r="L423" i="5"/>
  <c r="H423" i="5"/>
  <c r="J423" i="5" s="1"/>
  <c r="F423" i="5"/>
  <c r="C423" i="5"/>
  <c r="B423" i="5"/>
  <c r="A423" i="5"/>
  <c r="L422" i="5"/>
  <c r="H422" i="5"/>
  <c r="J422" i="5" s="1"/>
  <c r="F422" i="5"/>
  <c r="C422" i="5"/>
  <c r="B422" i="5" s="1"/>
  <c r="A422" i="5"/>
  <c r="H421" i="5"/>
  <c r="J421" i="5" s="1"/>
  <c r="F421" i="5"/>
  <c r="C421" i="5"/>
  <c r="A421" i="5"/>
  <c r="C419" i="5"/>
  <c r="L419" i="5" s="1"/>
  <c r="A419" i="5"/>
  <c r="L418" i="5"/>
  <c r="H418" i="5"/>
  <c r="J418" i="5" s="1"/>
  <c r="F418" i="5"/>
  <c r="C418" i="5"/>
  <c r="B418" i="5"/>
  <c r="A418" i="5"/>
  <c r="L417" i="5"/>
  <c r="H417" i="5"/>
  <c r="J417" i="5" s="1"/>
  <c r="F417" i="5"/>
  <c r="C417" i="5"/>
  <c r="B417" i="5"/>
  <c r="A417" i="5"/>
  <c r="L416" i="5"/>
  <c r="H416" i="5"/>
  <c r="J416" i="5" s="1"/>
  <c r="F416" i="5"/>
  <c r="C416" i="5"/>
  <c r="B416" i="5"/>
  <c r="A416" i="5"/>
  <c r="L415" i="5"/>
  <c r="C415" i="5"/>
  <c r="B415" i="5" s="1"/>
  <c r="C414" i="5"/>
  <c r="L414" i="5" s="1"/>
  <c r="B414" i="5"/>
  <c r="A414" i="5"/>
  <c r="H413" i="5"/>
  <c r="J413" i="5" s="1"/>
  <c r="F413" i="5"/>
  <c r="C413" i="5"/>
  <c r="L412" i="5"/>
  <c r="H412" i="5"/>
  <c r="J412" i="5" s="1"/>
  <c r="J411" i="5" s="1"/>
  <c r="F412" i="5"/>
  <c r="C412" i="5"/>
  <c r="B412" i="5" s="1"/>
  <c r="A412" i="5"/>
  <c r="C410" i="5"/>
  <c r="A410" i="5" s="1"/>
  <c r="L409" i="5"/>
  <c r="H409" i="5"/>
  <c r="J409" i="5" s="1"/>
  <c r="F409" i="5"/>
  <c r="C409" i="5"/>
  <c r="B409" i="5"/>
  <c r="A409" i="5"/>
  <c r="L408" i="5"/>
  <c r="H408" i="5"/>
  <c r="J408" i="5" s="1"/>
  <c r="F408" i="5"/>
  <c r="C408" i="5"/>
  <c r="B408" i="5"/>
  <c r="A408" i="5"/>
  <c r="L407" i="5"/>
  <c r="H407" i="5"/>
  <c r="J407" i="5" s="1"/>
  <c r="F407" i="5"/>
  <c r="C407" i="5"/>
  <c r="B407" i="5"/>
  <c r="A407" i="5"/>
  <c r="H406" i="5"/>
  <c r="J406" i="5" s="1"/>
  <c r="F406" i="5"/>
  <c r="C406" i="5"/>
  <c r="C404" i="5"/>
  <c r="L404" i="5" s="1"/>
  <c r="B404" i="5"/>
  <c r="H403" i="5"/>
  <c r="J403" i="5" s="1"/>
  <c r="F403" i="5"/>
  <c r="C403" i="5"/>
  <c r="A403" i="5" s="1"/>
  <c r="L402" i="5"/>
  <c r="H402" i="5"/>
  <c r="J402" i="5" s="1"/>
  <c r="F402" i="5"/>
  <c r="C402" i="5"/>
  <c r="B402" i="5"/>
  <c r="A402" i="5"/>
  <c r="L401" i="5"/>
  <c r="J401" i="5"/>
  <c r="C401" i="5"/>
  <c r="B401" i="5"/>
  <c r="A401" i="5"/>
  <c r="H400" i="5"/>
  <c r="J400" i="5" s="1"/>
  <c r="J399" i="5" s="1"/>
  <c r="F400" i="5"/>
  <c r="C400" i="5"/>
  <c r="C399" i="5" s="1"/>
  <c r="A399" i="5"/>
  <c r="L398" i="5"/>
  <c r="C398" i="5"/>
  <c r="L397" i="5"/>
  <c r="J397" i="5"/>
  <c r="C397" i="5"/>
  <c r="B397" i="5" s="1"/>
  <c r="A397" i="5"/>
  <c r="H396" i="5"/>
  <c r="J396" i="5" s="1"/>
  <c r="F396" i="5"/>
  <c r="C396" i="5"/>
  <c r="L396" i="5" s="1"/>
  <c r="B396" i="5"/>
  <c r="L395" i="5"/>
  <c r="J395" i="5"/>
  <c r="C395" i="5"/>
  <c r="B395" i="5"/>
  <c r="A395" i="5"/>
  <c r="L394" i="5"/>
  <c r="H394" i="5"/>
  <c r="J394" i="5" s="1"/>
  <c r="F394" i="5"/>
  <c r="C394" i="5"/>
  <c r="B394" i="5"/>
  <c r="A394" i="5"/>
  <c r="H393" i="5"/>
  <c r="J393" i="5" s="1"/>
  <c r="F393" i="5"/>
  <c r="C393" i="5"/>
  <c r="L393" i="5" s="1"/>
  <c r="B393" i="5"/>
  <c r="A393" i="5"/>
  <c r="H392" i="5"/>
  <c r="J392" i="5" s="1"/>
  <c r="F392" i="5"/>
  <c r="C392" i="5"/>
  <c r="A392" i="5" s="1"/>
  <c r="L391" i="5"/>
  <c r="H391" i="5"/>
  <c r="J391" i="5" s="1"/>
  <c r="F391" i="5"/>
  <c r="C391" i="5"/>
  <c r="B391" i="5" s="1"/>
  <c r="A391" i="5"/>
  <c r="C389" i="5"/>
  <c r="L389" i="5" s="1"/>
  <c r="B389" i="5"/>
  <c r="L388" i="5"/>
  <c r="H388" i="5"/>
  <c r="J388" i="5" s="1"/>
  <c r="F388" i="5"/>
  <c r="C388" i="5"/>
  <c r="B388" i="5"/>
  <c r="A388" i="5"/>
  <c r="L387" i="5"/>
  <c r="H387" i="5"/>
  <c r="J387" i="5" s="1"/>
  <c r="F387" i="5"/>
  <c r="C387" i="5"/>
  <c r="B387" i="5"/>
  <c r="A387" i="5"/>
  <c r="H386" i="5"/>
  <c r="J386" i="5" s="1"/>
  <c r="F386" i="5"/>
  <c r="C386" i="5"/>
  <c r="L386" i="5" s="1"/>
  <c r="B386" i="5"/>
  <c r="A386" i="5"/>
  <c r="H385" i="5"/>
  <c r="J385" i="5" s="1"/>
  <c r="F385" i="5"/>
  <c r="C385" i="5"/>
  <c r="A385" i="5" s="1"/>
  <c r="L384" i="5"/>
  <c r="H384" i="5"/>
  <c r="J384" i="5" s="1"/>
  <c r="F384" i="5"/>
  <c r="C384" i="5"/>
  <c r="B384" i="5" s="1"/>
  <c r="A384" i="5"/>
  <c r="L383" i="5"/>
  <c r="H383" i="5"/>
  <c r="J383" i="5" s="1"/>
  <c r="F383" i="5"/>
  <c r="C383" i="5"/>
  <c r="B383" i="5"/>
  <c r="A383" i="5"/>
  <c r="L382" i="5"/>
  <c r="H382" i="5"/>
  <c r="J382" i="5" s="1"/>
  <c r="F382" i="5"/>
  <c r="C382" i="5"/>
  <c r="B382" i="5" s="1"/>
  <c r="H381" i="5"/>
  <c r="J381" i="5" s="1"/>
  <c r="F381" i="5"/>
  <c r="C381" i="5"/>
  <c r="H380" i="5"/>
  <c r="J380" i="5" s="1"/>
  <c r="F380" i="5"/>
  <c r="C380" i="5"/>
  <c r="L380" i="5" s="1"/>
  <c r="A380" i="5"/>
  <c r="L379" i="5"/>
  <c r="H379" i="5"/>
  <c r="J379" i="5" s="1"/>
  <c r="F379" i="5"/>
  <c r="C379" i="5"/>
  <c r="B379" i="5"/>
  <c r="A379" i="5"/>
  <c r="H378" i="5"/>
  <c r="J378" i="5" s="1"/>
  <c r="F378" i="5"/>
  <c r="C378" i="5"/>
  <c r="B378" i="5"/>
  <c r="H377" i="5"/>
  <c r="J377" i="5" s="1"/>
  <c r="F377" i="5"/>
  <c r="C377" i="5"/>
  <c r="L377" i="5" s="1"/>
  <c r="B377" i="5"/>
  <c r="A377" i="5"/>
  <c r="H376" i="5"/>
  <c r="J376" i="5" s="1"/>
  <c r="F376" i="5"/>
  <c r="C376" i="5"/>
  <c r="H375" i="5"/>
  <c r="J375" i="5" s="1"/>
  <c r="F375" i="5"/>
  <c r="C375" i="5"/>
  <c r="B375" i="5"/>
  <c r="A375" i="5"/>
  <c r="L374" i="5"/>
  <c r="H374" i="5"/>
  <c r="J374" i="5" s="1"/>
  <c r="F374" i="5"/>
  <c r="C374" i="5"/>
  <c r="B374" i="5" s="1"/>
  <c r="A374" i="5"/>
  <c r="L372" i="5"/>
  <c r="C372" i="5"/>
  <c r="B372" i="5"/>
  <c r="A372" i="5"/>
  <c r="H371" i="5"/>
  <c r="J371" i="5" s="1"/>
  <c r="F371" i="5"/>
  <c r="C371" i="5"/>
  <c r="B371" i="5"/>
  <c r="H370" i="5"/>
  <c r="J370" i="5" s="1"/>
  <c r="J369" i="5" s="1"/>
  <c r="F370" i="5"/>
  <c r="C370" i="5"/>
  <c r="L370" i="5" s="1"/>
  <c r="B370" i="5"/>
  <c r="A370" i="5"/>
  <c r="C368" i="5"/>
  <c r="L368" i="5" s="1"/>
  <c r="H367" i="5"/>
  <c r="J367" i="5" s="1"/>
  <c r="F367" i="5"/>
  <c r="C367" i="5"/>
  <c r="H366" i="5"/>
  <c r="J366" i="5" s="1"/>
  <c r="F366" i="5"/>
  <c r="C366" i="5"/>
  <c r="L366" i="5" s="1"/>
  <c r="A366" i="5"/>
  <c r="L365" i="5"/>
  <c r="H365" i="5"/>
  <c r="J365" i="5" s="1"/>
  <c r="F365" i="5"/>
  <c r="C365" i="5"/>
  <c r="B365" i="5"/>
  <c r="A365" i="5"/>
  <c r="H364" i="5"/>
  <c r="J364" i="5" s="1"/>
  <c r="F364" i="5"/>
  <c r="C364" i="5"/>
  <c r="B364" i="5"/>
  <c r="H363" i="5"/>
  <c r="J363" i="5" s="1"/>
  <c r="F363" i="5"/>
  <c r="C363" i="5"/>
  <c r="L363" i="5" s="1"/>
  <c r="B363" i="5"/>
  <c r="A363" i="5"/>
  <c r="H362" i="5"/>
  <c r="J362" i="5" s="1"/>
  <c r="F362" i="5"/>
  <c r="C362" i="5"/>
  <c r="H361" i="5"/>
  <c r="J361" i="5" s="1"/>
  <c r="F361" i="5"/>
  <c r="C361" i="5"/>
  <c r="L361" i="5" s="1"/>
  <c r="B361" i="5"/>
  <c r="A361" i="5"/>
  <c r="H360" i="5"/>
  <c r="J360" i="5" s="1"/>
  <c r="F360" i="5"/>
  <c r="C360" i="5"/>
  <c r="L360" i="5" s="1"/>
  <c r="A360" i="5"/>
  <c r="L359" i="5"/>
  <c r="H359" i="5"/>
  <c r="J359" i="5" s="1"/>
  <c r="F359" i="5"/>
  <c r="C359" i="5"/>
  <c r="A359" i="5" s="1"/>
  <c r="B359" i="5"/>
  <c r="H358" i="5"/>
  <c r="J358" i="5" s="1"/>
  <c r="F358" i="5"/>
  <c r="C358" i="5"/>
  <c r="L357" i="5"/>
  <c r="H357" i="5"/>
  <c r="J357" i="5" s="1"/>
  <c r="F357" i="5"/>
  <c r="C357" i="5"/>
  <c r="H356" i="5"/>
  <c r="J356" i="5" s="1"/>
  <c r="F356" i="5"/>
  <c r="C356" i="5"/>
  <c r="A356" i="5"/>
  <c r="H355" i="5"/>
  <c r="J355" i="5" s="1"/>
  <c r="F355" i="5"/>
  <c r="C355" i="5"/>
  <c r="L355" i="5" s="1"/>
  <c r="B355" i="5"/>
  <c r="A355" i="5"/>
  <c r="L354" i="5"/>
  <c r="H354" i="5"/>
  <c r="J354" i="5" s="1"/>
  <c r="F354" i="5"/>
  <c r="C354" i="5"/>
  <c r="A354" i="5" s="1"/>
  <c r="B354" i="5"/>
  <c r="H353" i="5"/>
  <c r="J353" i="5" s="1"/>
  <c r="F353" i="5"/>
  <c r="C353" i="5"/>
  <c r="B353" i="5"/>
  <c r="L352" i="5"/>
  <c r="H352" i="5"/>
  <c r="J352" i="5" s="1"/>
  <c r="F352" i="5"/>
  <c r="C352" i="5"/>
  <c r="B352" i="5"/>
  <c r="A352" i="5"/>
  <c r="L351" i="5"/>
  <c r="H351" i="5"/>
  <c r="J351" i="5" s="1"/>
  <c r="F351" i="5"/>
  <c r="C351" i="5"/>
  <c r="B351" i="5"/>
  <c r="A351" i="5"/>
  <c r="H350" i="5"/>
  <c r="J350" i="5" s="1"/>
  <c r="F350" i="5"/>
  <c r="C350" i="5"/>
  <c r="L350" i="5" s="1"/>
  <c r="B350" i="5"/>
  <c r="A350" i="5"/>
  <c r="H349" i="5"/>
  <c r="J349" i="5" s="1"/>
  <c r="F349" i="5"/>
  <c r="C349" i="5"/>
  <c r="A349" i="5" s="1"/>
  <c r="L348" i="5"/>
  <c r="H348" i="5"/>
  <c r="J348" i="5" s="1"/>
  <c r="F348" i="5"/>
  <c r="C348" i="5"/>
  <c r="B348" i="5" s="1"/>
  <c r="A348" i="5"/>
  <c r="L347" i="5"/>
  <c r="H347" i="5"/>
  <c r="J347" i="5" s="1"/>
  <c r="F347" i="5"/>
  <c r="C347" i="5"/>
  <c r="B347" i="5"/>
  <c r="A347" i="5"/>
  <c r="L346" i="5"/>
  <c r="H346" i="5"/>
  <c r="J346" i="5" s="1"/>
  <c r="F346" i="5"/>
  <c r="C346" i="5"/>
  <c r="B346" i="5" s="1"/>
  <c r="H345" i="5"/>
  <c r="J345" i="5" s="1"/>
  <c r="F345" i="5"/>
  <c r="C345" i="5"/>
  <c r="H344" i="5"/>
  <c r="J344" i="5" s="1"/>
  <c r="F344" i="5"/>
  <c r="C344" i="5"/>
  <c r="L344" i="5" s="1"/>
  <c r="A344" i="5"/>
  <c r="L343" i="5"/>
  <c r="H343" i="5"/>
  <c r="J343" i="5" s="1"/>
  <c r="F343" i="5"/>
  <c r="C343" i="5"/>
  <c r="B343" i="5"/>
  <c r="A343" i="5"/>
  <c r="H342" i="5"/>
  <c r="J342" i="5" s="1"/>
  <c r="F342" i="5"/>
  <c r="C342" i="5"/>
  <c r="B342" i="5"/>
  <c r="H341" i="5"/>
  <c r="J341" i="5" s="1"/>
  <c r="F341" i="5"/>
  <c r="C341" i="5"/>
  <c r="L341" i="5" s="1"/>
  <c r="B341" i="5"/>
  <c r="A341" i="5"/>
  <c r="H340" i="5"/>
  <c r="J340" i="5" s="1"/>
  <c r="F340" i="5"/>
  <c r="C340" i="5"/>
  <c r="H339" i="5"/>
  <c r="J339" i="5" s="1"/>
  <c r="F339" i="5"/>
  <c r="C339" i="5"/>
  <c r="L339" i="5" s="1"/>
  <c r="H338" i="5"/>
  <c r="J338" i="5" s="1"/>
  <c r="F338" i="5"/>
  <c r="C338" i="5"/>
  <c r="L338" i="5" s="1"/>
  <c r="A338" i="5"/>
  <c r="L337" i="5"/>
  <c r="H337" i="5"/>
  <c r="J337" i="5" s="1"/>
  <c r="F337" i="5"/>
  <c r="C337" i="5"/>
  <c r="A337" i="5" s="1"/>
  <c r="B337" i="5"/>
  <c r="H336" i="5"/>
  <c r="J336" i="5" s="1"/>
  <c r="F336" i="5"/>
  <c r="C336" i="5"/>
  <c r="L336" i="5" s="1"/>
  <c r="H335" i="5"/>
  <c r="J335" i="5" s="1"/>
  <c r="F335" i="5"/>
  <c r="C335" i="5"/>
  <c r="L335" i="5" s="1"/>
  <c r="H334" i="5"/>
  <c r="J334" i="5" s="1"/>
  <c r="F334" i="5"/>
  <c r="C334" i="5"/>
  <c r="A334" i="5"/>
  <c r="H333" i="5"/>
  <c r="J333" i="5" s="1"/>
  <c r="F333" i="5"/>
  <c r="C333" i="5"/>
  <c r="L333" i="5" s="1"/>
  <c r="B333" i="5"/>
  <c r="A333" i="5"/>
  <c r="L332" i="5"/>
  <c r="H332" i="5"/>
  <c r="J332" i="5" s="1"/>
  <c r="F332" i="5"/>
  <c r="C332" i="5"/>
  <c r="A332" i="5" s="1"/>
  <c r="B332" i="5"/>
  <c r="H331" i="5"/>
  <c r="J331" i="5" s="1"/>
  <c r="F331" i="5"/>
  <c r="C331" i="5"/>
  <c r="B331" i="5"/>
  <c r="L330" i="5"/>
  <c r="H330" i="5"/>
  <c r="J330" i="5" s="1"/>
  <c r="F330" i="5"/>
  <c r="C330" i="5"/>
  <c r="B330" i="5"/>
  <c r="A330" i="5"/>
  <c r="L329" i="5"/>
  <c r="H329" i="5"/>
  <c r="J329" i="5" s="1"/>
  <c r="F329" i="5"/>
  <c r="C329" i="5"/>
  <c r="B329" i="5"/>
  <c r="A329" i="5"/>
  <c r="H328" i="5"/>
  <c r="J328" i="5" s="1"/>
  <c r="F328" i="5"/>
  <c r="C328" i="5"/>
  <c r="L328" i="5" s="1"/>
  <c r="H327" i="5"/>
  <c r="J327" i="5" s="1"/>
  <c r="F327" i="5"/>
  <c r="C327" i="5"/>
  <c r="A327" i="5" s="1"/>
  <c r="L326" i="5"/>
  <c r="H326" i="5"/>
  <c r="J326" i="5" s="1"/>
  <c r="F326" i="5"/>
  <c r="C326" i="5"/>
  <c r="B326" i="5" s="1"/>
  <c r="A326" i="5"/>
  <c r="L325" i="5"/>
  <c r="H325" i="5"/>
  <c r="J325" i="5" s="1"/>
  <c r="F325" i="5"/>
  <c r="C325" i="5"/>
  <c r="B325" i="5"/>
  <c r="A325" i="5"/>
  <c r="L324" i="5"/>
  <c r="H324" i="5"/>
  <c r="J324" i="5" s="1"/>
  <c r="F324" i="5"/>
  <c r="C324" i="5"/>
  <c r="B324" i="5" s="1"/>
  <c r="H323" i="5"/>
  <c r="J323" i="5" s="1"/>
  <c r="F323" i="5"/>
  <c r="C323" i="5"/>
  <c r="H322" i="5"/>
  <c r="J322" i="5" s="1"/>
  <c r="F322" i="5"/>
  <c r="C322" i="5"/>
  <c r="L322" i="5" s="1"/>
  <c r="A322" i="5"/>
  <c r="L321" i="5"/>
  <c r="H321" i="5"/>
  <c r="J321" i="5" s="1"/>
  <c r="F321" i="5"/>
  <c r="C321" i="5"/>
  <c r="B321" i="5"/>
  <c r="A321" i="5"/>
  <c r="H320" i="5"/>
  <c r="J320" i="5" s="1"/>
  <c r="F320" i="5"/>
  <c r="C320" i="5"/>
  <c r="B320" i="5"/>
  <c r="H319" i="5"/>
  <c r="J319" i="5" s="1"/>
  <c r="F319" i="5"/>
  <c r="C319" i="5"/>
  <c r="L319" i="5" s="1"/>
  <c r="B319" i="5"/>
  <c r="A319" i="5"/>
  <c r="H318" i="5"/>
  <c r="J318" i="5" s="1"/>
  <c r="F318" i="5"/>
  <c r="C318" i="5"/>
  <c r="H317" i="5"/>
  <c r="J317" i="5" s="1"/>
  <c r="F317" i="5"/>
  <c r="C317" i="5"/>
  <c r="L317" i="5" s="1"/>
  <c r="B317" i="5"/>
  <c r="A317" i="5"/>
  <c r="H316" i="5"/>
  <c r="J316" i="5" s="1"/>
  <c r="F316" i="5"/>
  <c r="C316" i="5"/>
  <c r="L316" i="5" s="1"/>
  <c r="A316" i="5"/>
  <c r="L315" i="5"/>
  <c r="H315" i="5"/>
  <c r="J315" i="5" s="1"/>
  <c r="F315" i="5"/>
  <c r="C315" i="5"/>
  <c r="A315" i="5" s="1"/>
  <c r="B315" i="5"/>
  <c r="H314" i="5"/>
  <c r="J314" i="5" s="1"/>
  <c r="F314" i="5"/>
  <c r="C314" i="5"/>
  <c r="L314" i="5" s="1"/>
  <c r="B314" i="5"/>
  <c r="A314" i="5"/>
  <c r="H313" i="5"/>
  <c r="J313" i="5" s="1"/>
  <c r="F313" i="5"/>
  <c r="C313" i="5"/>
  <c r="L313" i="5" s="1"/>
  <c r="H312" i="5"/>
  <c r="J312" i="5" s="1"/>
  <c r="F312" i="5"/>
  <c r="C312" i="5"/>
  <c r="A312" i="5" s="1"/>
  <c r="H311" i="5"/>
  <c r="J311" i="5" s="1"/>
  <c r="F311" i="5"/>
  <c r="C311" i="5"/>
  <c r="L311" i="5" s="1"/>
  <c r="B311" i="5"/>
  <c r="A311" i="5"/>
  <c r="H310" i="5"/>
  <c r="J310" i="5" s="1"/>
  <c r="F310" i="5"/>
  <c r="C310" i="5"/>
  <c r="A310" i="5" s="1"/>
  <c r="B310" i="5"/>
  <c r="H309" i="5"/>
  <c r="J309" i="5" s="1"/>
  <c r="F309" i="5"/>
  <c r="C309" i="5"/>
  <c r="B309" i="5"/>
  <c r="L308" i="5"/>
  <c r="H308" i="5"/>
  <c r="J308" i="5" s="1"/>
  <c r="F308" i="5"/>
  <c r="C308" i="5"/>
  <c r="B308" i="5"/>
  <c r="A308" i="5"/>
  <c r="L307" i="5"/>
  <c r="H307" i="5"/>
  <c r="J307" i="5" s="1"/>
  <c r="F307" i="5"/>
  <c r="C307" i="5"/>
  <c r="B307" i="5"/>
  <c r="A307" i="5"/>
  <c r="H306" i="5"/>
  <c r="J306" i="5" s="1"/>
  <c r="F306" i="5"/>
  <c r="C306" i="5"/>
  <c r="L306" i="5" s="1"/>
  <c r="B306" i="5"/>
  <c r="A306" i="5"/>
  <c r="H305" i="5"/>
  <c r="J305" i="5" s="1"/>
  <c r="F305" i="5"/>
  <c r="C305" i="5"/>
  <c r="L304" i="5"/>
  <c r="H304" i="5"/>
  <c r="J304" i="5" s="1"/>
  <c r="F304" i="5"/>
  <c r="C304" i="5"/>
  <c r="B304" i="5" s="1"/>
  <c r="A304" i="5"/>
  <c r="L303" i="5"/>
  <c r="H303" i="5"/>
  <c r="J303" i="5" s="1"/>
  <c r="F303" i="5"/>
  <c r="C303" i="5"/>
  <c r="A303" i="5" s="1"/>
  <c r="B303" i="5"/>
  <c r="H302" i="5"/>
  <c r="J302" i="5" s="1"/>
  <c r="F302" i="5"/>
  <c r="C302" i="5"/>
  <c r="A302" i="5" s="1"/>
  <c r="B302" i="5"/>
  <c r="H301" i="5"/>
  <c r="J301" i="5" s="1"/>
  <c r="F301" i="5"/>
  <c r="C301" i="5"/>
  <c r="H300" i="5"/>
  <c r="J300" i="5" s="1"/>
  <c r="F300" i="5"/>
  <c r="C300" i="5"/>
  <c r="L299" i="5"/>
  <c r="H299" i="5"/>
  <c r="J299" i="5" s="1"/>
  <c r="F299" i="5"/>
  <c r="C299" i="5"/>
  <c r="B299" i="5"/>
  <c r="A299" i="5"/>
  <c r="H298" i="5"/>
  <c r="J298" i="5" s="1"/>
  <c r="F298" i="5"/>
  <c r="C298" i="5"/>
  <c r="B298" i="5"/>
  <c r="H297" i="5"/>
  <c r="J297" i="5" s="1"/>
  <c r="F297" i="5"/>
  <c r="C297" i="5"/>
  <c r="L297" i="5" s="1"/>
  <c r="B297" i="5"/>
  <c r="A297" i="5"/>
  <c r="L296" i="5"/>
  <c r="H296" i="5"/>
  <c r="J296" i="5" s="1"/>
  <c r="F296" i="5"/>
  <c r="C296" i="5"/>
  <c r="B296" i="5" s="1"/>
  <c r="A296" i="5"/>
  <c r="H295" i="5"/>
  <c r="J295" i="5" s="1"/>
  <c r="F295" i="5"/>
  <c r="C295" i="5"/>
  <c r="L295" i="5" s="1"/>
  <c r="L294" i="5"/>
  <c r="H294" i="5"/>
  <c r="J294" i="5" s="1"/>
  <c r="F294" i="5"/>
  <c r="C294" i="5"/>
  <c r="B294" i="5" s="1"/>
  <c r="A294" i="5"/>
  <c r="L293" i="5"/>
  <c r="H293" i="5"/>
  <c r="J293" i="5" s="1"/>
  <c r="F293" i="5"/>
  <c r="C293" i="5"/>
  <c r="A293" i="5" s="1"/>
  <c r="B293" i="5"/>
  <c r="H292" i="5"/>
  <c r="J292" i="5" s="1"/>
  <c r="F292" i="5"/>
  <c r="C292" i="5"/>
  <c r="L291" i="5"/>
  <c r="H291" i="5"/>
  <c r="J291" i="5" s="1"/>
  <c r="F291" i="5"/>
  <c r="C291" i="5"/>
  <c r="H290" i="5"/>
  <c r="J290" i="5" s="1"/>
  <c r="F290" i="5"/>
  <c r="C290" i="5"/>
  <c r="B290" i="5" s="1"/>
  <c r="A290" i="5"/>
  <c r="H289" i="5"/>
  <c r="J289" i="5" s="1"/>
  <c r="F289" i="5"/>
  <c r="C289" i="5"/>
  <c r="L289" i="5" s="1"/>
  <c r="B289" i="5"/>
  <c r="A289" i="5"/>
  <c r="L288" i="5"/>
  <c r="H288" i="5"/>
  <c r="J288" i="5" s="1"/>
  <c r="F288" i="5"/>
  <c r="C288" i="5"/>
  <c r="A288" i="5" s="1"/>
  <c r="B288" i="5"/>
  <c r="H287" i="5"/>
  <c r="J287" i="5" s="1"/>
  <c r="F287" i="5"/>
  <c r="C287" i="5"/>
  <c r="B287" i="5"/>
  <c r="L286" i="5"/>
  <c r="H286" i="5"/>
  <c r="J286" i="5" s="1"/>
  <c r="F286" i="5"/>
  <c r="C286" i="5"/>
  <c r="B286" i="5"/>
  <c r="A286" i="5"/>
  <c r="L285" i="5"/>
  <c r="H285" i="5"/>
  <c r="J285" i="5" s="1"/>
  <c r="F285" i="5"/>
  <c r="C285" i="5"/>
  <c r="B285" i="5"/>
  <c r="A285" i="5"/>
  <c r="H284" i="5"/>
  <c r="J284" i="5" s="1"/>
  <c r="F284" i="5"/>
  <c r="C284" i="5"/>
  <c r="L284" i="5" s="1"/>
  <c r="B284" i="5"/>
  <c r="A284" i="5"/>
  <c r="H283" i="5"/>
  <c r="J283" i="5" s="1"/>
  <c r="F283" i="5"/>
  <c r="C283" i="5"/>
  <c r="C281" i="5"/>
  <c r="B281" i="5"/>
  <c r="H280" i="5"/>
  <c r="J280" i="5" s="1"/>
  <c r="J279" i="5" s="1"/>
  <c r="F280" i="5"/>
  <c r="C280" i="5"/>
  <c r="C279" i="5" s="1"/>
  <c r="B280" i="5"/>
  <c r="C278" i="5"/>
  <c r="L278" i="5" s="1"/>
  <c r="A278" i="5"/>
  <c r="H277" i="5"/>
  <c r="J277" i="5" s="1"/>
  <c r="F277" i="5"/>
  <c r="C277" i="5"/>
  <c r="H276" i="5"/>
  <c r="J276" i="5" s="1"/>
  <c r="F276" i="5"/>
  <c r="C276" i="5"/>
  <c r="B276" i="5" s="1"/>
  <c r="H275" i="5"/>
  <c r="J275" i="5" s="1"/>
  <c r="F275" i="5"/>
  <c r="C275" i="5"/>
  <c r="L275" i="5" s="1"/>
  <c r="B275" i="5"/>
  <c r="A275" i="5"/>
  <c r="L274" i="5"/>
  <c r="H274" i="5"/>
  <c r="J274" i="5" s="1"/>
  <c r="F274" i="5"/>
  <c r="C274" i="5"/>
  <c r="A274" i="5" s="1"/>
  <c r="B274" i="5"/>
  <c r="H273" i="5"/>
  <c r="J273" i="5" s="1"/>
  <c r="F273" i="5"/>
  <c r="C273" i="5"/>
  <c r="B273" i="5"/>
  <c r="L272" i="5"/>
  <c r="H272" i="5"/>
  <c r="J272" i="5" s="1"/>
  <c r="F272" i="5"/>
  <c r="C272" i="5"/>
  <c r="B272" i="5"/>
  <c r="A272" i="5"/>
  <c r="L271" i="5"/>
  <c r="H271" i="5"/>
  <c r="J271" i="5" s="1"/>
  <c r="F271" i="5"/>
  <c r="C271" i="5"/>
  <c r="B271" i="5"/>
  <c r="A271" i="5"/>
  <c r="H270" i="5"/>
  <c r="J270" i="5" s="1"/>
  <c r="F270" i="5"/>
  <c r="C270" i="5"/>
  <c r="L270" i="5" s="1"/>
  <c r="B270" i="5"/>
  <c r="H269" i="5"/>
  <c r="J269" i="5" s="1"/>
  <c r="F269" i="5"/>
  <c r="C269" i="5"/>
  <c r="L268" i="5"/>
  <c r="H268" i="5"/>
  <c r="J268" i="5" s="1"/>
  <c r="F268" i="5"/>
  <c r="C268" i="5"/>
  <c r="B268" i="5" s="1"/>
  <c r="A268" i="5"/>
  <c r="L266" i="5"/>
  <c r="C266" i="5"/>
  <c r="A266" i="5" s="1"/>
  <c r="L265" i="5"/>
  <c r="H265" i="5"/>
  <c r="J265" i="5" s="1"/>
  <c r="F265" i="5"/>
  <c r="C265" i="5"/>
  <c r="B265" i="5"/>
  <c r="A265" i="5"/>
  <c r="L264" i="5"/>
  <c r="H264" i="5"/>
  <c r="J264" i="5" s="1"/>
  <c r="F264" i="5"/>
  <c r="C264" i="5"/>
  <c r="B264" i="5"/>
  <c r="A264" i="5"/>
  <c r="H263" i="5"/>
  <c r="J263" i="5" s="1"/>
  <c r="F263" i="5"/>
  <c r="C263" i="5"/>
  <c r="L263" i="5" s="1"/>
  <c r="A263" i="5"/>
  <c r="H262" i="5"/>
  <c r="J262" i="5" s="1"/>
  <c r="F262" i="5"/>
  <c r="C262" i="5"/>
  <c r="L261" i="5"/>
  <c r="H261" i="5"/>
  <c r="J261" i="5" s="1"/>
  <c r="F261" i="5"/>
  <c r="C261" i="5"/>
  <c r="B261" i="5" s="1"/>
  <c r="H260" i="5"/>
  <c r="J260" i="5" s="1"/>
  <c r="F260" i="5"/>
  <c r="C260" i="5"/>
  <c r="L260" i="5" s="1"/>
  <c r="B260" i="5"/>
  <c r="A260" i="5"/>
  <c r="L259" i="5"/>
  <c r="H259" i="5"/>
  <c r="J259" i="5" s="1"/>
  <c r="F259" i="5"/>
  <c r="C259" i="5"/>
  <c r="A259" i="5" s="1"/>
  <c r="B259" i="5"/>
  <c r="H258" i="5"/>
  <c r="J258" i="5" s="1"/>
  <c r="F258" i="5"/>
  <c r="C258" i="5"/>
  <c r="B258" i="5"/>
  <c r="L257" i="5"/>
  <c r="H257" i="5"/>
  <c r="J257" i="5" s="1"/>
  <c r="F257" i="5"/>
  <c r="C257" i="5"/>
  <c r="B257" i="5"/>
  <c r="A257" i="5"/>
  <c r="L256" i="5"/>
  <c r="H256" i="5"/>
  <c r="J256" i="5" s="1"/>
  <c r="F256" i="5"/>
  <c r="C256" i="5"/>
  <c r="B256" i="5"/>
  <c r="A256" i="5"/>
  <c r="H255" i="5"/>
  <c r="J255" i="5" s="1"/>
  <c r="F255" i="5"/>
  <c r="C255" i="5"/>
  <c r="L255" i="5" s="1"/>
  <c r="B255" i="5"/>
  <c r="A255" i="5"/>
  <c r="L254" i="5"/>
  <c r="H254" i="5"/>
  <c r="J254" i="5" s="1"/>
  <c r="F254" i="5"/>
  <c r="C254" i="5"/>
  <c r="B254" i="5"/>
  <c r="A254" i="5"/>
  <c r="H253" i="5"/>
  <c r="J253" i="5" s="1"/>
  <c r="F253" i="5"/>
  <c r="C253" i="5"/>
  <c r="B253" i="5" s="1"/>
  <c r="A253" i="5"/>
  <c r="H252" i="5"/>
  <c r="J252" i="5" s="1"/>
  <c r="F252" i="5"/>
  <c r="C252" i="5"/>
  <c r="L252" i="5" s="1"/>
  <c r="B252" i="5"/>
  <c r="L251" i="5"/>
  <c r="H251" i="5"/>
  <c r="J251" i="5" s="1"/>
  <c r="F251" i="5"/>
  <c r="C251" i="5"/>
  <c r="B251" i="5" s="1"/>
  <c r="A251" i="5"/>
  <c r="L250" i="5"/>
  <c r="H250" i="5"/>
  <c r="J250" i="5" s="1"/>
  <c r="F250" i="5"/>
  <c r="C250" i="5"/>
  <c r="A250" i="5" s="1"/>
  <c r="B250" i="5"/>
  <c r="C248" i="5"/>
  <c r="L248" i="5" s="1"/>
  <c r="B248" i="5"/>
  <c r="A248" i="5"/>
  <c r="L247" i="5"/>
  <c r="H247" i="5"/>
  <c r="J247" i="5" s="1"/>
  <c r="F247" i="5"/>
  <c r="C247" i="5"/>
  <c r="B247" i="5"/>
  <c r="A247" i="5"/>
  <c r="L246" i="5"/>
  <c r="H246" i="5"/>
  <c r="J246" i="5" s="1"/>
  <c r="F246" i="5"/>
  <c r="C246" i="5"/>
  <c r="B246" i="5" s="1"/>
  <c r="A246" i="5"/>
  <c r="L245" i="5"/>
  <c r="H245" i="5"/>
  <c r="J245" i="5" s="1"/>
  <c r="F245" i="5"/>
  <c r="C245" i="5"/>
  <c r="B245" i="5"/>
  <c r="A245" i="5"/>
  <c r="L244" i="5"/>
  <c r="H244" i="5"/>
  <c r="J244" i="5" s="1"/>
  <c r="F244" i="5"/>
  <c r="C244" i="5"/>
  <c r="B244" i="5" s="1"/>
  <c r="A244" i="5"/>
  <c r="L243" i="5"/>
  <c r="H243" i="5"/>
  <c r="J243" i="5" s="1"/>
  <c r="F243" i="5"/>
  <c r="C243" i="5"/>
  <c r="A243" i="5" s="1"/>
  <c r="B243" i="5"/>
  <c r="L242" i="5"/>
  <c r="H242" i="5"/>
  <c r="J242" i="5" s="1"/>
  <c r="F242" i="5"/>
  <c r="C242" i="5"/>
  <c r="A242" i="5" s="1"/>
  <c r="B242" i="5"/>
  <c r="H241" i="5"/>
  <c r="J241" i="5" s="1"/>
  <c r="F241" i="5"/>
  <c r="C241" i="5"/>
  <c r="H240" i="5"/>
  <c r="J240" i="5" s="1"/>
  <c r="F240" i="5"/>
  <c r="C240" i="5"/>
  <c r="B240" i="5" s="1"/>
  <c r="H239" i="5"/>
  <c r="J239" i="5" s="1"/>
  <c r="F239" i="5"/>
  <c r="C239" i="5"/>
  <c r="L239" i="5" s="1"/>
  <c r="A239" i="5"/>
  <c r="L238" i="5"/>
  <c r="H238" i="5"/>
  <c r="J238" i="5" s="1"/>
  <c r="F238" i="5"/>
  <c r="C238" i="5"/>
  <c r="A238" i="5" s="1"/>
  <c r="B238" i="5"/>
  <c r="H237" i="5"/>
  <c r="J237" i="5" s="1"/>
  <c r="F237" i="5"/>
  <c r="C237" i="5"/>
  <c r="B237" i="5"/>
  <c r="L236" i="5"/>
  <c r="H236" i="5"/>
  <c r="J236" i="5" s="1"/>
  <c r="F236" i="5"/>
  <c r="C236" i="5"/>
  <c r="B236" i="5"/>
  <c r="A236" i="5"/>
  <c r="L235" i="5"/>
  <c r="H235" i="5"/>
  <c r="J235" i="5" s="1"/>
  <c r="F235" i="5"/>
  <c r="C235" i="5"/>
  <c r="B235" i="5"/>
  <c r="A235" i="5"/>
  <c r="H234" i="5"/>
  <c r="J234" i="5" s="1"/>
  <c r="F234" i="5"/>
  <c r="C234" i="5"/>
  <c r="B234" i="5"/>
  <c r="A234" i="5"/>
  <c r="C232" i="5"/>
  <c r="L232" i="5" s="1"/>
  <c r="B232" i="5"/>
  <c r="A232" i="5"/>
  <c r="H231" i="5"/>
  <c r="J231" i="5" s="1"/>
  <c r="F231" i="5"/>
  <c r="C231" i="5"/>
  <c r="A231" i="5" s="1"/>
  <c r="B231" i="5"/>
  <c r="H230" i="5"/>
  <c r="J230" i="5" s="1"/>
  <c r="F230" i="5"/>
  <c r="C230" i="5"/>
  <c r="B230" i="5"/>
  <c r="L229" i="5"/>
  <c r="H229" i="5"/>
  <c r="J229" i="5" s="1"/>
  <c r="F229" i="5"/>
  <c r="C229" i="5"/>
  <c r="B229" i="5"/>
  <c r="A229" i="5"/>
  <c r="L228" i="5"/>
  <c r="H228" i="5"/>
  <c r="J228" i="5" s="1"/>
  <c r="F228" i="5"/>
  <c r="C228" i="5"/>
  <c r="B228" i="5"/>
  <c r="A228" i="5"/>
  <c r="H227" i="5"/>
  <c r="J227" i="5" s="1"/>
  <c r="F227" i="5"/>
  <c r="C227" i="5"/>
  <c r="L227" i="5" s="1"/>
  <c r="B227" i="5"/>
  <c r="H226" i="5"/>
  <c r="J226" i="5" s="1"/>
  <c r="F226" i="5"/>
  <c r="C226" i="5"/>
  <c r="A226" i="5"/>
  <c r="H225" i="5"/>
  <c r="J225" i="5" s="1"/>
  <c r="F225" i="5"/>
  <c r="C225" i="5"/>
  <c r="B225" i="5" s="1"/>
  <c r="A225" i="5"/>
  <c r="H224" i="5"/>
  <c r="J224" i="5" s="1"/>
  <c r="F224" i="5"/>
  <c r="C224" i="5"/>
  <c r="L224" i="5" s="1"/>
  <c r="B224" i="5"/>
  <c r="L223" i="5"/>
  <c r="H223" i="5"/>
  <c r="J223" i="5" s="1"/>
  <c r="F223" i="5"/>
  <c r="C223" i="5"/>
  <c r="A223" i="5" s="1"/>
  <c r="L222" i="5"/>
  <c r="H222" i="5"/>
  <c r="J222" i="5" s="1"/>
  <c r="F222" i="5"/>
  <c r="C222" i="5"/>
  <c r="A222" i="5" s="1"/>
  <c r="H221" i="5"/>
  <c r="J221" i="5" s="1"/>
  <c r="F221" i="5"/>
  <c r="C221" i="5"/>
  <c r="L221" i="5" s="1"/>
  <c r="B221" i="5"/>
  <c r="A221" i="5"/>
  <c r="L220" i="5"/>
  <c r="H220" i="5"/>
  <c r="J220" i="5" s="1"/>
  <c r="F220" i="5"/>
  <c r="C220" i="5"/>
  <c r="B220" i="5"/>
  <c r="A220" i="5"/>
  <c r="H219" i="5"/>
  <c r="J219" i="5" s="1"/>
  <c r="F219" i="5"/>
  <c r="C219" i="5"/>
  <c r="L219" i="5" s="1"/>
  <c r="A219" i="5"/>
  <c r="H218" i="5"/>
  <c r="J218" i="5" s="1"/>
  <c r="C218" i="5"/>
  <c r="L218" i="5" s="1"/>
  <c r="A218" i="5"/>
  <c r="H217" i="5"/>
  <c r="J217" i="5" s="1"/>
  <c r="C217" i="5"/>
  <c r="A217" i="5" s="1"/>
  <c r="B217" i="5"/>
  <c r="L216" i="5"/>
  <c r="H216" i="5"/>
  <c r="J216" i="5" s="1"/>
  <c r="D216" i="5"/>
  <c r="F216" i="5" s="1"/>
  <c r="C216" i="5"/>
  <c r="B216" i="5" s="1"/>
  <c r="L215" i="5"/>
  <c r="H215" i="5"/>
  <c r="J215" i="5" s="1"/>
  <c r="D215" i="5"/>
  <c r="F215" i="5" s="1"/>
  <c r="C215" i="5"/>
  <c r="B215" i="5"/>
  <c r="A215" i="5"/>
  <c r="H214" i="5"/>
  <c r="J214" i="5" s="1"/>
  <c r="D214" i="5"/>
  <c r="F214" i="5" s="1"/>
  <c r="C214" i="5"/>
  <c r="L214" i="5" s="1"/>
  <c r="B214" i="5"/>
  <c r="A214" i="5"/>
  <c r="L213" i="5"/>
  <c r="H213" i="5"/>
  <c r="J213" i="5" s="1"/>
  <c r="F213" i="5"/>
  <c r="D213" i="5"/>
  <c r="C213" i="5"/>
  <c r="A213" i="5" s="1"/>
  <c r="H212" i="5"/>
  <c r="J212" i="5" s="1"/>
  <c r="D212" i="5"/>
  <c r="D218" i="5" s="1"/>
  <c r="F218" i="5" s="1"/>
  <c r="C212" i="5"/>
  <c r="A212" i="5" s="1"/>
  <c r="H211" i="5"/>
  <c r="J211" i="5" s="1"/>
  <c r="D211" i="5"/>
  <c r="C211" i="5"/>
  <c r="L211" i="5" s="1"/>
  <c r="B211" i="5"/>
  <c r="A211" i="5"/>
  <c r="L210" i="5"/>
  <c r="H210" i="5"/>
  <c r="J210" i="5" s="1"/>
  <c r="F210" i="5"/>
  <c r="D210" i="5"/>
  <c r="C210" i="5"/>
  <c r="B210" i="5" s="1"/>
  <c r="A210" i="5"/>
  <c r="L209" i="5"/>
  <c r="H209" i="5"/>
  <c r="J209" i="5" s="1"/>
  <c r="F209" i="5"/>
  <c r="C209" i="5"/>
  <c r="A209" i="5" s="1"/>
  <c r="B209" i="5"/>
  <c r="L208" i="5"/>
  <c r="H208" i="5"/>
  <c r="J208" i="5" s="1"/>
  <c r="F208" i="5"/>
  <c r="C208" i="5"/>
  <c r="B208" i="5"/>
  <c r="A208" i="5"/>
  <c r="H207" i="5"/>
  <c r="J207" i="5" s="1"/>
  <c r="F207" i="5"/>
  <c r="C207" i="5"/>
  <c r="C205" i="5"/>
  <c r="A205" i="5" s="1"/>
  <c r="L204" i="5"/>
  <c r="H204" i="5"/>
  <c r="J204" i="5" s="1"/>
  <c r="F204" i="5"/>
  <c r="C204" i="5"/>
  <c r="A204" i="5" s="1"/>
  <c r="B204" i="5"/>
  <c r="L203" i="5"/>
  <c r="H203" i="5"/>
  <c r="J203" i="5" s="1"/>
  <c r="F203" i="5"/>
  <c r="C203" i="5"/>
  <c r="B203" i="5" s="1"/>
  <c r="A203" i="5"/>
  <c r="L202" i="5"/>
  <c r="H202" i="5"/>
  <c r="J202" i="5" s="1"/>
  <c r="F202" i="5"/>
  <c r="C202" i="5"/>
  <c r="A202" i="5" s="1"/>
  <c r="B202" i="5"/>
  <c r="L201" i="5"/>
  <c r="H201" i="5"/>
  <c r="J201" i="5" s="1"/>
  <c r="F201" i="5"/>
  <c r="C201" i="5"/>
  <c r="A201" i="5" s="1"/>
  <c r="B201" i="5"/>
  <c r="H200" i="5"/>
  <c r="J200" i="5" s="1"/>
  <c r="F200" i="5"/>
  <c r="C200" i="5"/>
  <c r="H199" i="5"/>
  <c r="J199" i="5" s="1"/>
  <c r="F199" i="5"/>
  <c r="C199" i="5"/>
  <c r="B199" i="5" s="1"/>
  <c r="A199" i="5"/>
  <c r="C198" i="5"/>
  <c r="A198" i="5"/>
  <c r="C197" i="5"/>
  <c r="L197" i="5" s="1"/>
  <c r="B197" i="5"/>
  <c r="A197" i="5"/>
  <c r="L196" i="5"/>
  <c r="H196" i="5"/>
  <c r="J196" i="5" s="1"/>
  <c r="F196" i="5"/>
  <c r="C196" i="5"/>
  <c r="B196" i="5" s="1"/>
  <c r="A196" i="5"/>
  <c r="L195" i="5"/>
  <c r="H195" i="5"/>
  <c r="J195" i="5" s="1"/>
  <c r="F195" i="5"/>
  <c r="C195" i="5"/>
  <c r="A195" i="5" s="1"/>
  <c r="B195" i="5"/>
  <c r="H194" i="5"/>
  <c r="J194" i="5" s="1"/>
  <c r="F194" i="5"/>
  <c r="C194" i="5"/>
  <c r="L194" i="5" s="1"/>
  <c r="B194" i="5"/>
  <c r="A194" i="5"/>
  <c r="H193" i="5"/>
  <c r="J193" i="5" s="1"/>
  <c r="F193" i="5"/>
  <c r="C193" i="5"/>
  <c r="L192" i="5"/>
  <c r="H192" i="5"/>
  <c r="J192" i="5" s="1"/>
  <c r="F192" i="5"/>
  <c r="C192" i="5"/>
  <c r="B192" i="5" s="1"/>
  <c r="A192" i="5"/>
  <c r="H191" i="5"/>
  <c r="J191" i="5" s="1"/>
  <c r="F191" i="5"/>
  <c r="C191" i="5"/>
  <c r="L191" i="5" s="1"/>
  <c r="B191" i="5"/>
  <c r="A191" i="5"/>
  <c r="H190" i="5"/>
  <c r="J190" i="5" s="1"/>
  <c r="F190" i="5"/>
  <c r="C190" i="5"/>
  <c r="A190" i="5" s="1"/>
  <c r="H189" i="5"/>
  <c r="J189" i="5" s="1"/>
  <c r="F189" i="5"/>
  <c r="C189" i="5"/>
  <c r="B189" i="5" s="1"/>
  <c r="C187" i="5"/>
  <c r="L187" i="5" s="1"/>
  <c r="H186" i="5"/>
  <c r="J186" i="5" s="1"/>
  <c r="J185" i="5" s="1"/>
  <c r="F186" i="5"/>
  <c r="C186" i="5"/>
  <c r="L186" i="5" s="1"/>
  <c r="C185" i="5"/>
  <c r="L185" i="5" s="1"/>
  <c r="B185" i="5"/>
  <c r="C184" i="5"/>
  <c r="A184" i="5"/>
  <c r="H183" i="5"/>
  <c r="J183" i="5" s="1"/>
  <c r="F183" i="5"/>
  <c r="C183" i="5"/>
  <c r="L182" i="5"/>
  <c r="H182" i="5"/>
  <c r="J182" i="5" s="1"/>
  <c r="F182" i="5"/>
  <c r="C182" i="5"/>
  <c r="B182" i="5" s="1"/>
  <c r="A182" i="5"/>
  <c r="L181" i="5"/>
  <c r="H181" i="5"/>
  <c r="J181" i="5" s="1"/>
  <c r="F181" i="5"/>
  <c r="C181" i="5"/>
  <c r="A181" i="5" s="1"/>
  <c r="B181" i="5"/>
  <c r="H180" i="5"/>
  <c r="J180" i="5" s="1"/>
  <c r="F180" i="5"/>
  <c r="C180" i="5"/>
  <c r="B180" i="5"/>
  <c r="L179" i="5"/>
  <c r="H179" i="5"/>
  <c r="J179" i="5" s="1"/>
  <c r="F179" i="5"/>
  <c r="C179" i="5"/>
  <c r="H178" i="5"/>
  <c r="J178" i="5" s="1"/>
  <c r="F178" i="5"/>
  <c r="C178" i="5"/>
  <c r="B178" i="5" s="1"/>
  <c r="A178" i="5"/>
  <c r="H177" i="5"/>
  <c r="J177" i="5" s="1"/>
  <c r="F177" i="5"/>
  <c r="C177" i="5"/>
  <c r="L177" i="5" s="1"/>
  <c r="B177" i="5"/>
  <c r="A177" i="5"/>
  <c r="H176" i="5"/>
  <c r="J176" i="5" s="1"/>
  <c r="F176" i="5"/>
  <c r="C176" i="5"/>
  <c r="A176" i="5" s="1"/>
  <c r="H175" i="5"/>
  <c r="J175" i="5" s="1"/>
  <c r="F175" i="5"/>
  <c r="C175" i="5"/>
  <c r="B175" i="5"/>
  <c r="L174" i="5"/>
  <c r="H174" i="5"/>
  <c r="J174" i="5" s="1"/>
  <c r="F174" i="5"/>
  <c r="C174" i="5"/>
  <c r="B174" i="5"/>
  <c r="A174" i="5"/>
  <c r="L173" i="5"/>
  <c r="H173" i="5"/>
  <c r="J173" i="5" s="1"/>
  <c r="F173" i="5"/>
  <c r="C173" i="5"/>
  <c r="B173" i="5"/>
  <c r="A173" i="5"/>
  <c r="H172" i="5"/>
  <c r="J172" i="5" s="1"/>
  <c r="F172" i="5"/>
  <c r="C172" i="5"/>
  <c r="L172" i="5" s="1"/>
  <c r="A172" i="5"/>
  <c r="H171" i="5"/>
  <c r="J171" i="5" s="1"/>
  <c r="F171" i="5"/>
  <c r="C171" i="5"/>
  <c r="A171" i="5" s="1"/>
  <c r="H170" i="5"/>
  <c r="J170" i="5" s="1"/>
  <c r="F170" i="5"/>
  <c r="C170" i="5"/>
  <c r="B170" i="5" s="1"/>
  <c r="A170" i="5"/>
  <c r="H169" i="5"/>
  <c r="J169" i="5" s="1"/>
  <c r="F169" i="5"/>
  <c r="C169" i="5"/>
  <c r="L169" i="5" s="1"/>
  <c r="B169" i="5"/>
  <c r="A169" i="5"/>
  <c r="H168" i="5"/>
  <c r="J168" i="5" s="1"/>
  <c r="F168" i="5"/>
  <c r="C168" i="5"/>
  <c r="H167" i="5"/>
  <c r="J167" i="5" s="1"/>
  <c r="F167" i="5"/>
  <c r="C167" i="5"/>
  <c r="L167" i="5" s="1"/>
  <c r="A167" i="5"/>
  <c r="H166" i="5"/>
  <c r="J166" i="5" s="1"/>
  <c r="F166" i="5"/>
  <c r="C166" i="5"/>
  <c r="L166" i="5" s="1"/>
  <c r="B166" i="5"/>
  <c r="A166" i="5"/>
  <c r="L165" i="5"/>
  <c r="H165" i="5"/>
  <c r="J165" i="5" s="1"/>
  <c r="F165" i="5"/>
  <c r="C165" i="5"/>
  <c r="B165" i="5"/>
  <c r="A165" i="5"/>
  <c r="H164" i="5"/>
  <c r="J164" i="5" s="1"/>
  <c r="F164" i="5"/>
  <c r="C164" i="5"/>
  <c r="L164" i="5" s="1"/>
  <c r="L163" i="5"/>
  <c r="H163" i="5"/>
  <c r="J163" i="5" s="1"/>
  <c r="F163" i="5"/>
  <c r="C163" i="5"/>
  <c r="B163" i="5"/>
  <c r="A163" i="5"/>
  <c r="H162" i="5"/>
  <c r="J162" i="5" s="1"/>
  <c r="F162" i="5"/>
  <c r="C162" i="5"/>
  <c r="A162" i="5"/>
  <c r="L161" i="5"/>
  <c r="H161" i="5"/>
  <c r="J161" i="5" s="1"/>
  <c r="F161" i="5"/>
  <c r="C161" i="5"/>
  <c r="B161" i="5"/>
  <c r="A161" i="5"/>
  <c r="H160" i="5"/>
  <c r="J160" i="5" s="1"/>
  <c r="F160" i="5"/>
  <c r="C160" i="5"/>
  <c r="B160" i="5" s="1"/>
  <c r="A160" i="5"/>
  <c r="L159" i="5"/>
  <c r="H159" i="5"/>
  <c r="J159" i="5" s="1"/>
  <c r="F159" i="5"/>
  <c r="C159" i="5"/>
  <c r="B159" i="5"/>
  <c r="A159" i="5"/>
  <c r="L158" i="5"/>
  <c r="H158" i="5"/>
  <c r="J158" i="5" s="1"/>
  <c r="F158" i="5"/>
  <c r="C158" i="5"/>
  <c r="A158" i="5" s="1"/>
  <c r="B158" i="5"/>
  <c r="H157" i="5"/>
  <c r="J157" i="5" s="1"/>
  <c r="F157" i="5"/>
  <c r="C157" i="5"/>
  <c r="A157" i="5" s="1"/>
  <c r="H156" i="5"/>
  <c r="J156" i="5" s="1"/>
  <c r="F156" i="5"/>
  <c r="C156" i="5"/>
  <c r="B156" i="5" s="1"/>
  <c r="A156" i="5"/>
  <c r="H155" i="5"/>
  <c r="J155" i="5" s="1"/>
  <c r="F155" i="5"/>
  <c r="C155" i="5"/>
  <c r="L155" i="5" s="1"/>
  <c r="B155" i="5"/>
  <c r="A155" i="5"/>
  <c r="L154" i="5"/>
  <c r="H154" i="5"/>
  <c r="J154" i="5" s="1"/>
  <c r="F154" i="5"/>
  <c r="C154" i="5"/>
  <c r="B154" i="5"/>
  <c r="A154" i="5"/>
  <c r="H153" i="5"/>
  <c r="J153" i="5" s="1"/>
  <c r="F153" i="5"/>
  <c r="C153" i="5"/>
  <c r="B153" i="5"/>
  <c r="L152" i="5"/>
  <c r="H152" i="5"/>
  <c r="J152" i="5" s="1"/>
  <c r="F152" i="5"/>
  <c r="C152" i="5"/>
  <c r="B152" i="5"/>
  <c r="A152" i="5"/>
  <c r="H151" i="5"/>
  <c r="J151" i="5" s="1"/>
  <c r="F151" i="5"/>
  <c r="C151" i="5"/>
  <c r="L151" i="5" s="1"/>
  <c r="A151" i="5"/>
  <c r="H150" i="5"/>
  <c r="J150" i="5" s="1"/>
  <c r="F150" i="5"/>
  <c r="C150" i="5"/>
  <c r="L150" i="5" s="1"/>
  <c r="H149" i="5"/>
  <c r="J149" i="5" s="1"/>
  <c r="F149" i="5"/>
  <c r="C149" i="5"/>
  <c r="A149" i="5"/>
  <c r="H148" i="5"/>
  <c r="J148" i="5" s="1"/>
  <c r="F148" i="5"/>
  <c r="C148" i="5"/>
  <c r="L148" i="5" s="1"/>
  <c r="B148" i="5"/>
  <c r="A148" i="5"/>
  <c r="L147" i="5"/>
  <c r="H147" i="5"/>
  <c r="J147" i="5" s="1"/>
  <c r="F147" i="5"/>
  <c r="C147" i="5"/>
  <c r="B147" i="5"/>
  <c r="A147" i="5"/>
  <c r="L146" i="5"/>
  <c r="H146" i="5"/>
  <c r="J146" i="5" s="1"/>
  <c r="F146" i="5"/>
  <c r="C146" i="5"/>
  <c r="A146" i="5" s="1"/>
  <c r="B146" i="5"/>
  <c r="H145" i="5"/>
  <c r="J145" i="5" s="1"/>
  <c r="F145" i="5"/>
  <c r="C145" i="5"/>
  <c r="L145" i="5" s="1"/>
  <c r="B145" i="5"/>
  <c r="A145" i="5"/>
  <c r="H144" i="5"/>
  <c r="J144" i="5" s="1"/>
  <c r="F144" i="5"/>
  <c r="C144" i="5"/>
  <c r="L144" i="5" s="1"/>
  <c r="A144" i="5"/>
  <c r="L143" i="5"/>
  <c r="H143" i="5"/>
  <c r="J143" i="5" s="1"/>
  <c r="F143" i="5"/>
  <c r="C143" i="5"/>
  <c r="B143" i="5"/>
  <c r="A143" i="5"/>
  <c r="H142" i="5"/>
  <c r="J142" i="5" s="1"/>
  <c r="F142" i="5"/>
  <c r="C142" i="5"/>
  <c r="L142" i="5" s="1"/>
  <c r="B142" i="5"/>
  <c r="A142" i="5"/>
  <c r="L141" i="5"/>
  <c r="H141" i="5"/>
  <c r="J141" i="5" s="1"/>
  <c r="F141" i="5"/>
  <c r="C141" i="5"/>
  <c r="B141" i="5"/>
  <c r="A141" i="5"/>
  <c r="L140" i="5"/>
  <c r="H140" i="5"/>
  <c r="J140" i="5" s="1"/>
  <c r="F140" i="5"/>
  <c r="C140" i="5"/>
  <c r="B140" i="5" s="1"/>
  <c r="A140" i="5"/>
  <c r="H139" i="5"/>
  <c r="J139" i="5" s="1"/>
  <c r="F139" i="5"/>
  <c r="C139" i="5"/>
  <c r="L139" i="5" s="1"/>
  <c r="B139" i="5"/>
  <c r="A139" i="5"/>
  <c r="H138" i="5"/>
  <c r="J138" i="5" s="1"/>
  <c r="F138" i="5"/>
  <c r="C138" i="5"/>
  <c r="B138" i="5" s="1"/>
  <c r="L136" i="5"/>
  <c r="C136" i="5"/>
  <c r="B136" i="5"/>
  <c r="A136" i="5"/>
  <c r="H135" i="5"/>
  <c r="J135" i="5" s="1"/>
  <c r="F135" i="5"/>
  <c r="C135" i="5"/>
  <c r="L135" i="5" s="1"/>
  <c r="A135" i="5"/>
  <c r="L134" i="5"/>
  <c r="H134" i="5"/>
  <c r="J134" i="5" s="1"/>
  <c r="F134" i="5"/>
  <c r="C134" i="5"/>
  <c r="B134" i="5"/>
  <c r="A134" i="5"/>
  <c r="H133" i="5"/>
  <c r="J133" i="5" s="1"/>
  <c r="F133" i="5"/>
  <c r="C133" i="5"/>
  <c r="B133" i="5" s="1"/>
  <c r="L132" i="5"/>
  <c r="H132" i="5"/>
  <c r="J132" i="5" s="1"/>
  <c r="F132" i="5"/>
  <c r="C132" i="5"/>
  <c r="A132" i="5" s="1"/>
  <c r="B132" i="5"/>
  <c r="H131" i="5"/>
  <c r="J131" i="5" s="1"/>
  <c r="F131" i="5"/>
  <c r="C131" i="5"/>
  <c r="B131" i="5" s="1"/>
  <c r="A131" i="5"/>
  <c r="L130" i="5"/>
  <c r="H130" i="5"/>
  <c r="J130" i="5" s="1"/>
  <c r="F130" i="5"/>
  <c r="C130" i="5"/>
  <c r="A130" i="5" s="1"/>
  <c r="B130" i="5"/>
  <c r="L129" i="5"/>
  <c r="H129" i="5"/>
  <c r="J129" i="5" s="1"/>
  <c r="F129" i="5"/>
  <c r="C129" i="5"/>
  <c r="L127" i="5"/>
  <c r="C127" i="5"/>
  <c r="B127" i="5"/>
  <c r="A127" i="5"/>
  <c r="H126" i="5"/>
  <c r="J126" i="5" s="1"/>
  <c r="F126" i="5"/>
  <c r="C126" i="5"/>
  <c r="B126" i="5" s="1"/>
  <c r="A126" i="5"/>
  <c r="L125" i="5"/>
  <c r="H125" i="5"/>
  <c r="J125" i="5" s="1"/>
  <c r="F125" i="5"/>
  <c r="C125" i="5"/>
  <c r="A125" i="5" s="1"/>
  <c r="B125" i="5"/>
  <c r="H124" i="5"/>
  <c r="J124" i="5" s="1"/>
  <c r="F124" i="5"/>
  <c r="C124" i="5"/>
  <c r="B124" i="5" s="1"/>
  <c r="L123" i="5"/>
  <c r="H123" i="5"/>
  <c r="J123" i="5" s="1"/>
  <c r="F123" i="5"/>
  <c r="C123" i="5"/>
  <c r="A123" i="5" s="1"/>
  <c r="B123" i="5"/>
  <c r="H122" i="5"/>
  <c r="J122" i="5" s="1"/>
  <c r="F122" i="5"/>
  <c r="C122" i="5"/>
  <c r="B122" i="5" s="1"/>
  <c r="L121" i="5"/>
  <c r="H121" i="5"/>
  <c r="J121" i="5" s="1"/>
  <c r="F121" i="5"/>
  <c r="C121" i="5"/>
  <c r="A121" i="5" s="1"/>
  <c r="B121" i="5"/>
  <c r="H120" i="5"/>
  <c r="J120" i="5" s="1"/>
  <c r="F120" i="5"/>
  <c r="C120" i="5"/>
  <c r="B120" i="5" s="1"/>
  <c r="A120" i="5"/>
  <c r="H119" i="5"/>
  <c r="J119" i="5" s="1"/>
  <c r="F119" i="5"/>
  <c r="C119" i="5"/>
  <c r="L119" i="5" s="1"/>
  <c r="B119" i="5"/>
  <c r="L118" i="5"/>
  <c r="H118" i="5"/>
  <c r="J118" i="5" s="1"/>
  <c r="F118" i="5"/>
  <c r="C118" i="5"/>
  <c r="A118" i="5" s="1"/>
  <c r="B118" i="5"/>
  <c r="H117" i="5"/>
  <c r="J117" i="5" s="1"/>
  <c r="F117" i="5"/>
  <c r="C117" i="5"/>
  <c r="B117" i="5"/>
  <c r="L116" i="5"/>
  <c r="H116" i="5"/>
  <c r="J116" i="5" s="1"/>
  <c r="F116" i="5"/>
  <c r="C116" i="5"/>
  <c r="B116" i="5"/>
  <c r="A116" i="5"/>
  <c r="H115" i="5"/>
  <c r="J115" i="5" s="1"/>
  <c r="F115" i="5"/>
  <c r="C115" i="5"/>
  <c r="L115" i="5" s="1"/>
  <c r="B115" i="5"/>
  <c r="A115" i="5"/>
  <c r="L114" i="5"/>
  <c r="H114" i="5"/>
  <c r="J114" i="5" s="1"/>
  <c r="F114" i="5"/>
  <c r="C114" i="5"/>
  <c r="B114" i="5"/>
  <c r="A114" i="5"/>
  <c r="H113" i="5"/>
  <c r="J113" i="5" s="1"/>
  <c r="F113" i="5"/>
  <c r="C113" i="5"/>
  <c r="A113" i="5"/>
  <c r="H112" i="5"/>
  <c r="J112" i="5" s="1"/>
  <c r="F112" i="5"/>
  <c r="C112" i="5"/>
  <c r="L112" i="5" s="1"/>
  <c r="B112" i="5"/>
  <c r="A112" i="5"/>
  <c r="H111" i="5"/>
  <c r="J111" i="5" s="1"/>
  <c r="F111" i="5"/>
  <c r="C111" i="5"/>
  <c r="L111" i="5" s="1"/>
  <c r="A111" i="5"/>
  <c r="H110" i="5"/>
  <c r="J110" i="5" s="1"/>
  <c r="F110" i="5"/>
  <c r="C110" i="5"/>
  <c r="A110" i="5" s="1"/>
  <c r="H109" i="5"/>
  <c r="J109" i="5" s="1"/>
  <c r="F109" i="5"/>
  <c r="C109" i="5"/>
  <c r="L109" i="5" s="1"/>
  <c r="B109" i="5"/>
  <c r="A109" i="5"/>
  <c r="H108" i="5"/>
  <c r="J108" i="5" s="1"/>
  <c r="F108" i="5"/>
  <c r="C108" i="5"/>
  <c r="L108" i="5" s="1"/>
  <c r="B108" i="5"/>
  <c r="A108" i="5"/>
  <c r="L107" i="5"/>
  <c r="H107" i="5"/>
  <c r="J107" i="5" s="1"/>
  <c r="F107" i="5"/>
  <c r="C107" i="5"/>
  <c r="B107" i="5"/>
  <c r="A107" i="5"/>
  <c r="C105" i="5"/>
  <c r="L105" i="5" s="1"/>
  <c r="B105" i="5"/>
  <c r="A105" i="5"/>
  <c r="H104" i="5"/>
  <c r="J104" i="5" s="1"/>
  <c r="F104" i="5"/>
  <c r="C104" i="5"/>
  <c r="L104" i="5" s="1"/>
  <c r="B104" i="5"/>
  <c r="A104" i="5"/>
  <c r="L103" i="5"/>
  <c r="H103" i="5"/>
  <c r="J103" i="5" s="1"/>
  <c r="F103" i="5"/>
  <c r="C103" i="5"/>
  <c r="A103" i="5" s="1"/>
  <c r="B103" i="5"/>
  <c r="H102" i="5"/>
  <c r="J102" i="5" s="1"/>
  <c r="F102" i="5"/>
  <c r="C102" i="5"/>
  <c r="L102" i="5" s="1"/>
  <c r="B102" i="5"/>
  <c r="A102" i="5"/>
  <c r="H101" i="5"/>
  <c r="J101" i="5" s="1"/>
  <c r="J100" i="5" s="1"/>
  <c r="F101" i="5"/>
  <c r="C101" i="5"/>
  <c r="L101" i="5" s="1"/>
  <c r="B101" i="5"/>
  <c r="L99" i="5"/>
  <c r="C99" i="5"/>
  <c r="B99" i="5" s="1"/>
  <c r="A99" i="5"/>
  <c r="L98" i="5"/>
  <c r="H98" i="5"/>
  <c r="J98" i="5" s="1"/>
  <c r="F98" i="5"/>
  <c r="C98" i="5"/>
  <c r="B98" i="5"/>
  <c r="A98" i="5"/>
  <c r="H97" i="5"/>
  <c r="J97" i="5" s="1"/>
  <c r="F97" i="5"/>
  <c r="C97" i="5"/>
  <c r="L97" i="5" s="1"/>
  <c r="B97" i="5"/>
  <c r="A97" i="5"/>
  <c r="H96" i="5"/>
  <c r="J96" i="5" s="1"/>
  <c r="F96" i="5"/>
  <c r="C96" i="5"/>
  <c r="B96" i="5"/>
  <c r="C95" i="5"/>
  <c r="C94" i="5"/>
  <c r="L94" i="5" s="1"/>
  <c r="H93" i="5"/>
  <c r="J93" i="5" s="1"/>
  <c r="F93" i="5"/>
  <c r="C93" i="5"/>
  <c r="L93" i="5" s="1"/>
  <c r="B93" i="5"/>
  <c r="A93" i="5"/>
  <c r="H92" i="5"/>
  <c r="J92" i="5" s="1"/>
  <c r="F92" i="5"/>
  <c r="C92" i="5"/>
  <c r="A92" i="5"/>
  <c r="H91" i="5"/>
  <c r="J91" i="5" s="1"/>
  <c r="F91" i="5"/>
  <c r="C91" i="5"/>
  <c r="H90" i="5"/>
  <c r="J90" i="5" s="1"/>
  <c r="F90" i="5"/>
  <c r="C90" i="5"/>
  <c r="L90" i="5" s="1"/>
  <c r="B90" i="5"/>
  <c r="A90" i="5"/>
  <c r="L88" i="5"/>
  <c r="C88" i="5"/>
  <c r="B88" i="5"/>
  <c r="A88" i="5"/>
  <c r="L87" i="5"/>
  <c r="H87" i="5"/>
  <c r="J87" i="5" s="1"/>
  <c r="F87" i="5"/>
  <c r="C87" i="5"/>
  <c r="A87" i="5" s="1"/>
  <c r="B87" i="5"/>
  <c r="H86" i="5"/>
  <c r="J86" i="5" s="1"/>
  <c r="F86" i="5"/>
  <c r="C86" i="5"/>
  <c r="L86" i="5" s="1"/>
  <c r="A86" i="5"/>
  <c r="H85" i="5"/>
  <c r="J85" i="5" s="1"/>
  <c r="F85" i="5"/>
  <c r="C85" i="5"/>
  <c r="A85" i="5"/>
  <c r="L83" i="5"/>
  <c r="C83" i="5"/>
  <c r="B83" i="5" s="1"/>
  <c r="A83" i="5"/>
  <c r="L82" i="5"/>
  <c r="H82" i="5"/>
  <c r="J82" i="5" s="1"/>
  <c r="F82" i="5"/>
  <c r="C82" i="5"/>
  <c r="A82" i="5" s="1"/>
  <c r="B82" i="5"/>
  <c r="L81" i="5"/>
  <c r="H81" i="5"/>
  <c r="J81" i="5" s="1"/>
  <c r="F81" i="5"/>
  <c r="C81" i="5"/>
  <c r="B81" i="5"/>
  <c r="A81" i="5"/>
  <c r="H80" i="5"/>
  <c r="J80" i="5" s="1"/>
  <c r="F80" i="5"/>
  <c r="C80" i="5"/>
  <c r="L80" i="5" s="1"/>
  <c r="B80" i="5"/>
  <c r="A80" i="5"/>
  <c r="C79" i="5"/>
  <c r="C78" i="5"/>
  <c r="B78" i="5" s="1"/>
  <c r="H77" i="5"/>
  <c r="J77" i="5" s="1"/>
  <c r="F77" i="5"/>
  <c r="C77" i="5"/>
  <c r="L77" i="5" s="1"/>
  <c r="B77" i="5"/>
  <c r="A77" i="5"/>
  <c r="H76" i="5"/>
  <c r="J76" i="5" s="1"/>
  <c r="F76" i="5"/>
  <c r="C76" i="5"/>
  <c r="L76" i="5" s="1"/>
  <c r="B76" i="5"/>
  <c r="A76" i="5"/>
  <c r="L75" i="5"/>
  <c r="H75" i="5"/>
  <c r="J75" i="5" s="1"/>
  <c r="F75" i="5"/>
  <c r="C75" i="5"/>
  <c r="A75" i="5" s="1"/>
  <c r="B75" i="5"/>
  <c r="H74" i="5"/>
  <c r="J74" i="5" s="1"/>
  <c r="F74" i="5"/>
  <c r="C74" i="5"/>
  <c r="L74" i="5" s="1"/>
  <c r="A74" i="5"/>
  <c r="H73" i="5"/>
  <c r="J73" i="5" s="1"/>
  <c r="F73" i="5"/>
  <c r="C73" i="5"/>
  <c r="L73" i="5" s="1"/>
  <c r="B73" i="5"/>
  <c r="A73" i="5"/>
  <c r="H72" i="5"/>
  <c r="J72" i="5" s="1"/>
  <c r="F72" i="5"/>
  <c r="C72" i="5"/>
  <c r="C71" i="5" s="1"/>
  <c r="L71" i="5" s="1"/>
  <c r="A72" i="5"/>
  <c r="L70" i="5"/>
  <c r="C70" i="5"/>
  <c r="B70" i="5"/>
  <c r="A70" i="5"/>
  <c r="H69" i="5"/>
  <c r="J69" i="5" s="1"/>
  <c r="F69" i="5"/>
  <c r="C69" i="5"/>
  <c r="L69" i="5" s="1"/>
  <c r="B69" i="5"/>
  <c r="A69" i="5"/>
  <c r="H68" i="5"/>
  <c r="J68" i="5" s="1"/>
  <c r="F68" i="5"/>
  <c r="C68" i="5"/>
  <c r="L67" i="5"/>
  <c r="H67" i="5"/>
  <c r="J67" i="5" s="1"/>
  <c r="F67" i="5"/>
  <c r="C67" i="5"/>
  <c r="B67" i="5"/>
  <c r="A67" i="5"/>
  <c r="H66" i="5"/>
  <c r="J66" i="5" s="1"/>
  <c r="F66" i="5"/>
  <c r="C66" i="5"/>
  <c r="L66" i="5" s="1"/>
  <c r="B66" i="5"/>
  <c r="A66" i="5"/>
  <c r="H65" i="5"/>
  <c r="J65" i="5" s="1"/>
  <c r="F65" i="5"/>
  <c r="C65" i="5"/>
  <c r="L65" i="5" s="1"/>
  <c r="B65" i="5"/>
  <c r="A65" i="5"/>
  <c r="H64" i="5"/>
  <c r="J64" i="5" s="1"/>
  <c r="F64" i="5"/>
  <c r="C64" i="5"/>
  <c r="H63" i="5"/>
  <c r="J63" i="5" s="1"/>
  <c r="F63" i="5"/>
  <c r="C63" i="5"/>
  <c r="L63" i="5" s="1"/>
  <c r="B63" i="5"/>
  <c r="A63" i="5"/>
  <c r="H62" i="5"/>
  <c r="J62" i="5" s="1"/>
  <c r="F62" i="5"/>
  <c r="C62" i="5"/>
  <c r="L62" i="5" s="1"/>
  <c r="B62" i="5"/>
  <c r="L61" i="5"/>
  <c r="H61" i="5"/>
  <c r="J61" i="5" s="1"/>
  <c r="F61" i="5"/>
  <c r="C61" i="5"/>
  <c r="B61" i="5" s="1"/>
  <c r="A61" i="5"/>
  <c r="H60" i="5"/>
  <c r="J60" i="5" s="1"/>
  <c r="F60" i="5"/>
  <c r="C60" i="5"/>
  <c r="L60" i="5" s="1"/>
  <c r="B60" i="5"/>
  <c r="A60" i="5"/>
  <c r="H59" i="5"/>
  <c r="J59" i="5" s="1"/>
  <c r="F59" i="5"/>
  <c r="C59" i="5"/>
  <c r="L59" i="5" s="1"/>
  <c r="B59" i="5"/>
  <c r="A59" i="5"/>
  <c r="L58" i="5"/>
  <c r="H58" i="5"/>
  <c r="J58" i="5" s="1"/>
  <c r="F58" i="5"/>
  <c r="C58" i="5"/>
  <c r="B58" i="5"/>
  <c r="A58" i="5"/>
  <c r="L57" i="5"/>
  <c r="H57" i="5"/>
  <c r="J57" i="5" s="1"/>
  <c r="F57" i="5"/>
  <c r="C57" i="5"/>
  <c r="B57" i="5" s="1"/>
  <c r="A57" i="5"/>
  <c r="H56" i="5"/>
  <c r="J56" i="5" s="1"/>
  <c r="F56" i="5"/>
  <c r="C56" i="5"/>
  <c r="L56" i="5" s="1"/>
  <c r="B56" i="5"/>
  <c r="A56" i="5"/>
  <c r="H55" i="5"/>
  <c r="J55" i="5" s="1"/>
  <c r="F55" i="5"/>
  <c r="C55" i="5"/>
  <c r="A55" i="5"/>
  <c r="L54" i="5"/>
  <c r="H54" i="5"/>
  <c r="J54" i="5" s="1"/>
  <c r="F54" i="5"/>
  <c r="C54" i="5"/>
  <c r="B54" i="5"/>
  <c r="A54" i="5"/>
  <c r="H53" i="5"/>
  <c r="J53" i="5" s="1"/>
  <c r="F53" i="5"/>
  <c r="C53" i="5"/>
  <c r="L53" i="5" s="1"/>
  <c r="B53" i="5"/>
  <c r="A53" i="5"/>
  <c r="L52" i="5"/>
  <c r="H52" i="5"/>
  <c r="J52" i="5" s="1"/>
  <c r="F52" i="5"/>
  <c r="C52" i="5"/>
  <c r="B52" i="5"/>
  <c r="A52" i="5"/>
  <c r="L51" i="5"/>
  <c r="H51" i="5"/>
  <c r="J51" i="5" s="1"/>
  <c r="F51" i="5"/>
  <c r="C51" i="5"/>
  <c r="B51" i="5"/>
  <c r="A51" i="5"/>
  <c r="H50" i="5"/>
  <c r="J50" i="5" s="1"/>
  <c r="F50" i="5"/>
  <c r="C50" i="5"/>
  <c r="L50" i="5" s="1"/>
  <c r="B50" i="5"/>
  <c r="A50" i="5"/>
  <c r="H49" i="5"/>
  <c r="J49" i="5" s="1"/>
  <c r="F49" i="5"/>
  <c r="C49" i="5"/>
  <c r="B49" i="5" s="1"/>
  <c r="H48" i="5"/>
  <c r="J48" i="5" s="1"/>
  <c r="F48" i="5"/>
  <c r="C48" i="5"/>
  <c r="L48" i="5" s="1"/>
  <c r="A48" i="5"/>
  <c r="H47" i="5"/>
  <c r="J47" i="5" s="1"/>
  <c r="F47" i="5"/>
  <c r="C47" i="5"/>
  <c r="L47" i="5" s="1"/>
  <c r="B47" i="5"/>
  <c r="A47" i="5"/>
  <c r="H46" i="5"/>
  <c r="J46" i="5" s="1"/>
  <c r="F46" i="5"/>
  <c r="C46" i="5"/>
  <c r="A46" i="5" s="1"/>
  <c r="B46" i="5"/>
  <c r="H45" i="5"/>
  <c r="J45" i="5" s="1"/>
  <c r="F45" i="5"/>
  <c r="C45" i="5"/>
  <c r="L45" i="5" s="1"/>
  <c r="B45" i="5"/>
  <c r="A45" i="5"/>
  <c r="L44" i="5"/>
  <c r="H44" i="5"/>
  <c r="J44" i="5" s="1"/>
  <c r="F44" i="5"/>
  <c r="C44" i="5"/>
  <c r="B44" i="5"/>
  <c r="A44" i="5"/>
  <c r="H43" i="5"/>
  <c r="J43" i="5" s="1"/>
  <c r="F43" i="5"/>
  <c r="C43" i="5"/>
  <c r="L43" i="5" s="1"/>
  <c r="B43" i="5"/>
  <c r="A43" i="5"/>
  <c r="H42" i="5"/>
  <c r="J42" i="5" s="1"/>
  <c r="F42" i="5"/>
  <c r="C42" i="5"/>
  <c r="L42" i="5" s="1"/>
  <c r="A42" i="5"/>
  <c r="H41" i="5"/>
  <c r="J41" i="5" s="1"/>
  <c r="F41" i="5"/>
  <c r="C41" i="5"/>
  <c r="L41" i="5" s="1"/>
  <c r="H40" i="5"/>
  <c r="J40" i="5" s="1"/>
  <c r="F40" i="5"/>
  <c r="C40" i="5"/>
  <c r="L40" i="5" s="1"/>
  <c r="B40" i="5"/>
  <c r="A40" i="5"/>
  <c r="H39" i="5"/>
  <c r="J39" i="5" s="1"/>
  <c r="F39" i="5"/>
  <c r="C39" i="5"/>
  <c r="L39" i="5" s="1"/>
  <c r="B39" i="5"/>
  <c r="A39" i="5"/>
  <c r="H38" i="5"/>
  <c r="J38" i="5" s="1"/>
  <c r="F38" i="5"/>
  <c r="C38" i="5"/>
  <c r="L38" i="5" s="1"/>
  <c r="A38" i="5"/>
  <c r="L37" i="5"/>
  <c r="H37" i="5"/>
  <c r="J37" i="5" s="1"/>
  <c r="F37" i="5"/>
  <c r="C37" i="5"/>
  <c r="B37" i="5"/>
  <c r="A37" i="5"/>
  <c r="L36" i="5"/>
  <c r="H36" i="5"/>
  <c r="J36" i="5" s="1"/>
  <c r="F36" i="5"/>
  <c r="C36" i="5"/>
  <c r="B36" i="5"/>
  <c r="A36" i="5"/>
  <c r="H35" i="5"/>
  <c r="J35" i="5" s="1"/>
  <c r="F35" i="5"/>
  <c r="C35" i="5"/>
  <c r="L34" i="5"/>
  <c r="H34" i="5"/>
  <c r="J34" i="5" s="1"/>
  <c r="F34" i="5"/>
  <c r="C34" i="5"/>
  <c r="B34" i="5" s="1"/>
  <c r="A34" i="5"/>
  <c r="H33" i="5"/>
  <c r="J33" i="5" s="1"/>
  <c r="F33" i="5"/>
  <c r="C33" i="5"/>
  <c r="B33" i="5" s="1"/>
  <c r="A33" i="5"/>
  <c r="H32" i="5"/>
  <c r="J32" i="5" s="1"/>
  <c r="F32" i="5"/>
  <c r="C32" i="5"/>
  <c r="L32" i="5" s="1"/>
  <c r="B32" i="5"/>
  <c r="A32" i="5"/>
  <c r="L31" i="5"/>
  <c r="H31" i="5"/>
  <c r="J31" i="5" s="1"/>
  <c r="F31" i="5"/>
  <c r="C31" i="5"/>
  <c r="B31" i="5"/>
  <c r="A31" i="5"/>
  <c r="L30" i="5"/>
  <c r="H30" i="5"/>
  <c r="J30" i="5" s="1"/>
  <c r="F30" i="5"/>
  <c r="C30" i="5"/>
  <c r="A30" i="5" s="1"/>
  <c r="B30" i="5"/>
  <c r="H29" i="5"/>
  <c r="J29" i="5" s="1"/>
  <c r="F29" i="5"/>
  <c r="C29" i="5"/>
  <c r="L29" i="5" s="1"/>
  <c r="A29" i="5"/>
  <c r="L28" i="5"/>
  <c r="H28" i="5"/>
  <c r="J28" i="5" s="1"/>
  <c r="F28" i="5"/>
  <c r="C28" i="5"/>
  <c r="H27" i="5"/>
  <c r="J27" i="5" s="1"/>
  <c r="F27" i="5"/>
  <c r="C27" i="5"/>
  <c r="B27" i="5" s="1"/>
  <c r="A27" i="5"/>
  <c r="H26" i="5"/>
  <c r="J26" i="5" s="1"/>
  <c r="F26" i="5"/>
  <c r="C26" i="5"/>
  <c r="L26" i="5" s="1"/>
  <c r="B26" i="5"/>
  <c r="A26" i="5"/>
  <c r="H25" i="5"/>
  <c r="J25" i="5" s="1"/>
  <c r="F25" i="5"/>
  <c r="C25" i="5"/>
  <c r="L24" i="5"/>
  <c r="H24" i="5"/>
  <c r="J24" i="5" s="1"/>
  <c r="F24" i="5"/>
  <c r="C24" i="5"/>
  <c r="B24" i="5" s="1"/>
  <c r="A24" i="5"/>
  <c r="H23" i="5"/>
  <c r="J23" i="5" s="1"/>
  <c r="F23" i="5"/>
  <c r="C23" i="5"/>
  <c r="L23" i="5" s="1"/>
  <c r="B23" i="5"/>
  <c r="A23" i="5"/>
  <c r="H22" i="5"/>
  <c r="J22" i="5" s="1"/>
  <c r="F22" i="5"/>
  <c r="C22" i="5"/>
  <c r="L22" i="5" s="1"/>
  <c r="B22" i="5"/>
  <c r="A22" i="5"/>
  <c r="L21" i="5"/>
  <c r="H21" i="5"/>
  <c r="J21" i="5" s="1"/>
  <c r="F21" i="5"/>
  <c r="C21" i="5"/>
  <c r="B21" i="5"/>
  <c r="A21" i="5"/>
  <c r="H20" i="5"/>
  <c r="J20" i="5" s="1"/>
  <c r="F20" i="5"/>
  <c r="C20" i="5"/>
  <c r="L20" i="5" s="1"/>
  <c r="B20" i="5"/>
  <c r="A20" i="5"/>
  <c r="H19" i="5"/>
  <c r="J19" i="5" s="1"/>
  <c r="F19" i="5"/>
  <c r="C19" i="5"/>
  <c r="L19" i="5" s="1"/>
  <c r="B19" i="5"/>
  <c r="A19" i="5"/>
  <c r="L18" i="5"/>
  <c r="H18" i="5"/>
  <c r="J18" i="5" s="1"/>
  <c r="F18" i="5"/>
  <c r="C18" i="5"/>
  <c r="B18" i="5" s="1"/>
  <c r="A18" i="5"/>
  <c r="H17" i="5"/>
  <c r="J17" i="5" s="1"/>
  <c r="F17" i="5"/>
  <c r="C17" i="5"/>
  <c r="L17" i="5" s="1"/>
  <c r="B17" i="5"/>
  <c r="A17" i="5"/>
  <c r="C15" i="5"/>
  <c r="L15" i="5" s="1"/>
  <c r="B15" i="5"/>
  <c r="A15" i="5"/>
  <c r="L14" i="5"/>
  <c r="H14" i="5"/>
  <c r="J14" i="5" s="1"/>
  <c r="F14" i="5"/>
  <c r="C14" i="5"/>
  <c r="B14" i="5"/>
  <c r="A14" i="5"/>
  <c r="H13" i="5"/>
  <c r="J13" i="5" s="1"/>
  <c r="F13" i="5"/>
  <c r="C13" i="5"/>
  <c r="L13" i="5" s="1"/>
  <c r="B13" i="5"/>
  <c r="A13" i="5"/>
  <c r="H12" i="5"/>
  <c r="J12" i="5" s="1"/>
  <c r="F12" i="5"/>
  <c r="C12" i="5"/>
  <c r="L12" i="5" s="1"/>
  <c r="B12" i="5"/>
  <c r="A12" i="5"/>
  <c r="L11" i="5"/>
  <c r="H11" i="5"/>
  <c r="J11" i="5" s="1"/>
  <c r="F11" i="5"/>
  <c r="C11" i="5"/>
  <c r="B11" i="5" s="1"/>
  <c r="A11" i="5"/>
  <c r="H10" i="5"/>
  <c r="J10" i="5" s="1"/>
  <c r="F10" i="5"/>
  <c r="C10" i="5"/>
  <c r="L10" i="5" s="1"/>
  <c r="B10" i="5"/>
  <c r="A10" i="5"/>
  <c r="H9" i="5"/>
  <c r="J9" i="5" s="1"/>
  <c r="F9" i="5"/>
  <c r="C9" i="5"/>
  <c r="L9" i="5" s="1"/>
  <c r="A9" i="5"/>
  <c r="L8" i="5"/>
  <c r="C8" i="5"/>
  <c r="L7" i="5" s="1"/>
  <c r="A8" i="5"/>
  <c r="C7" i="5"/>
  <c r="B7" i="5"/>
  <c r="A7" i="5"/>
  <c r="H6" i="5"/>
  <c r="J6" i="5" s="1"/>
  <c r="F6" i="5"/>
  <c r="C6" i="5"/>
  <c r="L6" i="5" s="1"/>
  <c r="B6" i="5"/>
  <c r="A6" i="5"/>
  <c r="J5" i="5"/>
  <c r="C5" i="5"/>
  <c r="L5" i="5" s="1"/>
  <c r="B5" i="5"/>
  <c r="L4" i="5"/>
  <c r="H4" i="5"/>
  <c r="J4" i="5" s="1"/>
  <c r="F4" i="5"/>
  <c r="C4" i="5"/>
  <c r="A4" i="5" s="1"/>
  <c r="B4" i="5"/>
  <c r="L2" i="5"/>
  <c r="J420" i="5" l="1"/>
  <c r="J3" i="5"/>
  <c r="J128" i="5"/>
  <c r="J426" i="5"/>
  <c r="J8" i="5"/>
  <c r="J95" i="5"/>
  <c r="J137" i="5"/>
  <c r="B162" i="5"/>
  <c r="L162" i="5"/>
  <c r="A96" i="5"/>
  <c r="L96" i="5"/>
  <c r="L406" i="5"/>
  <c r="B406" i="5"/>
  <c r="A406" i="5"/>
  <c r="C405" i="5"/>
  <c r="B79" i="5"/>
  <c r="A79" i="5"/>
  <c r="L79" i="5"/>
  <c r="L358" i="5"/>
  <c r="B358" i="5"/>
  <c r="A358" i="5"/>
  <c r="J405" i="5"/>
  <c r="B91" i="5"/>
  <c r="A91" i="5"/>
  <c r="C89" i="5"/>
  <c r="J233" i="5"/>
  <c r="J249" i="5"/>
  <c r="J267" i="5"/>
  <c r="A68" i="5"/>
  <c r="L68" i="5"/>
  <c r="B68" i="5"/>
  <c r="J16" i="5"/>
  <c r="B292" i="5"/>
  <c r="A292" i="5"/>
  <c r="L292" i="5"/>
  <c r="L25" i="5"/>
  <c r="B25" i="5"/>
  <c r="A25" i="5"/>
  <c r="C137" i="5"/>
  <c r="A168" i="5"/>
  <c r="B168" i="5"/>
  <c r="J198" i="5"/>
  <c r="L279" i="5"/>
  <c r="L300" i="5"/>
  <c r="B300" i="5"/>
  <c r="A300" i="5"/>
  <c r="L122" i="5"/>
  <c r="A122" i="5"/>
  <c r="B41" i="5"/>
  <c r="A41" i="5"/>
  <c r="J71" i="5"/>
  <c r="B95" i="5"/>
  <c r="A95" i="5"/>
  <c r="L95" i="5"/>
  <c r="L180" i="5"/>
  <c r="A180" i="5"/>
  <c r="J282" i="5"/>
  <c r="B55" i="5"/>
  <c r="L55" i="5"/>
  <c r="L64" i="5"/>
  <c r="B64" i="5"/>
  <c r="A64" i="5"/>
  <c r="J106" i="5"/>
  <c r="L35" i="5"/>
  <c r="B35" i="5"/>
  <c r="A35" i="5"/>
  <c r="J79" i="5"/>
  <c r="J188" i="5"/>
  <c r="J206" i="5"/>
  <c r="L91" i="5"/>
  <c r="J84" i="5"/>
  <c r="L168" i="5"/>
  <c r="B183" i="5"/>
  <c r="A183" i="5"/>
  <c r="J390" i="5"/>
  <c r="B28" i="5"/>
  <c r="A28" i="5"/>
  <c r="B129" i="5"/>
  <c r="A129" i="5"/>
  <c r="C128" i="5"/>
  <c r="L183" i="5"/>
  <c r="L440" i="5"/>
  <c r="B440" i="5"/>
  <c r="A440" i="5"/>
  <c r="B8" i="5"/>
  <c r="B38" i="5"/>
  <c r="B48" i="5"/>
  <c r="B72" i="5"/>
  <c r="B111" i="5"/>
  <c r="A133" i="5"/>
  <c r="B144" i="5"/>
  <c r="B151" i="5"/>
  <c r="B172" i="5"/>
  <c r="B176" i="5"/>
  <c r="B213" i="5"/>
  <c r="A216" i="5"/>
  <c r="B223" i="5"/>
  <c r="B239" i="5"/>
  <c r="L258" i="5"/>
  <c r="A258" i="5"/>
  <c r="A262" i="5"/>
  <c r="L262" i="5"/>
  <c r="B262" i="5"/>
  <c r="B266" i="5"/>
  <c r="J415" i="5"/>
  <c r="L454" i="5"/>
  <c r="B454" i="5"/>
  <c r="A454" i="5"/>
  <c r="L461" i="5"/>
  <c r="B461" i="5"/>
  <c r="A461" i="5"/>
  <c r="L189" i="5"/>
  <c r="A189" i="5"/>
  <c r="B193" i="5"/>
  <c r="A193" i="5"/>
  <c r="L205" i="5"/>
  <c r="B205" i="5"/>
  <c r="A227" i="5"/>
  <c r="L312" i="5"/>
  <c r="B312" i="5"/>
  <c r="A342" i="5"/>
  <c r="L342" i="5"/>
  <c r="C373" i="5"/>
  <c r="L375" i="5"/>
  <c r="B399" i="5"/>
  <c r="L399" i="5"/>
  <c r="L447" i="5"/>
  <c r="B447" i="5"/>
  <c r="A447" i="5"/>
  <c r="L376" i="5"/>
  <c r="B376" i="5"/>
  <c r="A376" i="5"/>
  <c r="A5" i="5"/>
  <c r="B9" i="5"/>
  <c r="B29" i="5"/>
  <c r="B42" i="5"/>
  <c r="A49" i="5"/>
  <c r="A62" i="5"/>
  <c r="L72" i="5"/>
  <c r="C84" i="5"/>
  <c r="L92" i="5"/>
  <c r="B92" i="5"/>
  <c r="A101" i="5"/>
  <c r="A119" i="5"/>
  <c r="L133" i="5"/>
  <c r="A138" i="5"/>
  <c r="L176" i="5"/>
  <c r="A185" i="5"/>
  <c r="B190" i="5"/>
  <c r="L193" i="5"/>
  <c r="A224" i="5"/>
  <c r="A240" i="5"/>
  <c r="A252" i="5"/>
  <c r="B263" i="5"/>
  <c r="A364" i="5"/>
  <c r="L364" i="5"/>
  <c r="L281" i="5"/>
  <c r="A281" i="5"/>
  <c r="L309" i="5"/>
  <c r="A309" i="5"/>
  <c r="B318" i="5"/>
  <c r="A318" i="5"/>
  <c r="A339" i="5"/>
  <c r="J456" i="5"/>
  <c r="B339" i="5"/>
  <c r="A371" i="5"/>
  <c r="C369" i="5"/>
  <c r="L371" i="5"/>
  <c r="J469" i="5"/>
  <c r="C16" i="5"/>
  <c r="L413" i="5"/>
  <c r="B413" i="5"/>
  <c r="A413" i="5"/>
  <c r="J441" i="5"/>
  <c r="L273" i="5"/>
  <c r="A273" i="5"/>
  <c r="L184" i="5"/>
  <c r="B184" i="5"/>
  <c r="C206" i="5"/>
  <c r="L381" i="5"/>
  <c r="B381" i="5"/>
  <c r="A381" i="5"/>
  <c r="C100" i="5"/>
  <c r="B207" i="5"/>
  <c r="A207" i="5"/>
  <c r="L149" i="5"/>
  <c r="B149" i="5"/>
  <c r="B241" i="5"/>
  <c r="A241" i="5"/>
  <c r="L217" i="5"/>
  <c r="D217" i="5"/>
  <c r="F217" i="5" s="1"/>
  <c r="F211" i="5"/>
  <c r="B277" i="5"/>
  <c r="A277" i="5"/>
  <c r="A283" i="5"/>
  <c r="L283" i="5"/>
  <c r="B283" i="5"/>
  <c r="L290" i="5"/>
  <c r="L340" i="5"/>
  <c r="B340" i="5"/>
  <c r="A340" i="5"/>
  <c r="A378" i="5"/>
  <c r="L378" i="5"/>
  <c r="J450" i="5"/>
  <c r="L33" i="5"/>
  <c r="B74" i="5"/>
  <c r="B86" i="5"/>
  <c r="L113" i="5"/>
  <c r="B113" i="5"/>
  <c r="A124" i="5"/>
  <c r="B135" i="5"/>
  <c r="B157" i="5"/>
  <c r="B167" i="5"/>
  <c r="L199" i="5"/>
  <c r="B218" i="5"/>
  <c r="L287" i="5"/>
  <c r="A287" i="5"/>
  <c r="B291" i="5"/>
  <c r="A291" i="5"/>
  <c r="B357" i="5"/>
  <c r="A357" i="5"/>
  <c r="B472" i="5"/>
  <c r="A472" i="5"/>
  <c r="L472" i="5"/>
  <c r="L231" i="5"/>
  <c r="L126" i="5"/>
  <c r="L190" i="5"/>
  <c r="L331" i="5"/>
  <c r="A331" i="5"/>
  <c r="L156" i="5"/>
  <c r="C106" i="5"/>
  <c r="L241" i="5"/>
  <c r="L302" i="5"/>
  <c r="L198" i="5"/>
  <c r="B198" i="5"/>
  <c r="L240" i="5"/>
  <c r="C282" i="5"/>
  <c r="L356" i="5"/>
  <c r="B356" i="5"/>
  <c r="L318" i="5"/>
  <c r="A94" i="5"/>
  <c r="L131" i="5"/>
  <c r="A150" i="5"/>
  <c r="A164" i="5"/>
  <c r="L170" i="5"/>
  <c r="A187" i="5"/>
  <c r="B200" i="5"/>
  <c r="A200" i="5"/>
  <c r="A295" i="5"/>
  <c r="A328" i="5"/>
  <c r="A336" i="5"/>
  <c r="A78" i="5"/>
  <c r="B94" i="5"/>
  <c r="B110" i="5"/>
  <c r="L117" i="5"/>
  <c r="A117" i="5"/>
  <c r="L120" i="5"/>
  <c r="B150" i="5"/>
  <c r="B164" i="5"/>
  <c r="B187" i="5"/>
  <c r="B222" i="5"/>
  <c r="L234" i="5"/>
  <c r="C233" i="5"/>
  <c r="L253" i="5"/>
  <c r="A261" i="5"/>
  <c r="A270" i="5"/>
  <c r="B295" i="5"/>
  <c r="L310" i="5"/>
  <c r="B328" i="5"/>
  <c r="B336" i="5"/>
  <c r="L345" i="5"/>
  <c r="B345" i="5"/>
  <c r="A345" i="5"/>
  <c r="L353" i="5"/>
  <c r="A353" i="5"/>
  <c r="B465" i="5"/>
  <c r="A465" i="5"/>
  <c r="L465" i="5"/>
  <c r="B441" i="5"/>
  <c r="A441" i="5"/>
  <c r="B313" i="5"/>
  <c r="A313" i="5"/>
  <c r="L428" i="5"/>
  <c r="B428" i="5"/>
  <c r="C426" i="5"/>
  <c r="L301" i="5"/>
  <c r="B301" i="5"/>
  <c r="A301" i="5"/>
  <c r="A305" i="5"/>
  <c r="L305" i="5"/>
  <c r="B305" i="5"/>
  <c r="L49" i="5"/>
  <c r="L138" i="5"/>
  <c r="L237" i="5"/>
  <c r="A237" i="5"/>
  <c r="L280" i="5"/>
  <c r="L334" i="5"/>
  <c r="B334" i="5"/>
  <c r="L85" i="5"/>
  <c r="B85" i="5"/>
  <c r="B186" i="5"/>
  <c r="A186" i="5"/>
  <c r="B335" i="5"/>
  <c r="A335" i="5"/>
  <c r="L207" i="5"/>
  <c r="A269" i="5"/>
  <c r="L269" i="5"/>
  <c r="B269" i="5"/>
  <c r="L276" i="5"/>
  <c r="A298" i="5"/>
  <c r="L298" i="5"/>
  <c r="L323" i="5"/>
  <c r="B323" i="5"/>
  <c r="A323" i="5"/>
  <c r="L46" i="5"/>
  <c r="J89" i="5"/>
  <c r="L160" i="5"/>
  <c r="L362" i="5"/>
  <c r="B362" i="5"/>
  <c r="A362" i="5"/>
  <c r="L27" i="5"/>
  <c r="A71" i="5"/>
  <c r="L78" i="5"/>
  <c r="B71" i="5"/>
  <c r="L124" i="5"/>
  <c r="L157" i="5"/>
  <c r="L200" i="5"/>
  <c r="F212" i="5"/>
  <c r="B219" i="5"/>
  <c r="L226" i="5"/>
  <c r="B226" i="5"/>
  <c r="B278" i="5"/>
  <c r="A320" i="5"/>
  <c r="L320" i="5"/>
  <c r="J373" i="5"/>
  <c r="B421" i="5"/>
  <c r="C420" i="5"/>
  <c r="L421" i="5"/>
  <c r="L153" i="5"/>
  <c r="A153" i="5"/>
  <c r="C3" i="5"/>
  <c r="L171" i="5"/>
  <c r="B171" i="5"/>
  <c r="L178" i="5"/>
  <c r="L212" i="5"/>
  <c r="B212" i="5"/>
  <c r="L225" i="5"/>
  <c r="L277" i="5"/>
  <c r="L175" i="5"/>
  <c r="A175" i="5"/>
  <c r="B179" i="5"/>
  <c r="A179" i="5"/>
  <c r="L110" i="5"/>
  <c r="C188" i="5"/>
  <c r="L230" i="5"/>
  <c r="A230" i="5"/>
  <c r="L367" i="5"/>
  <c r="B367" i="5"/>
  <c r="A367" i="5"/>
  <c r="B398" i="5"/>
  <c r="A398" i="5"/>
  <c r="C249" i="5"/>
  <c r="A324" i="5"/>
  <c r="B327" i="5"/>
  <c r="A346" i="5"/>
  <c r="B349" i="5"/>
  <c r="A368" i="5"/>
  <c r="A382" i="5"/>
  <c r="B385" i="5"/>
  <c r="B392" i="5"/>
  <c r="B403" i="5"/>
  <c r="B410" i="5"/>
  <c r="B432" i="5"/>
  <c r="C469" i="5"/>
  <c r="L475" i="5"/>
  <c r="L483" i="5"/>
  <c r="B488" i="5"/>
  <c r="B368" i="5"/>
  <c r="A476" i="5"/>
  <c r="L479" i="5"/>
  <c r="A484" i="5"/>
  <c r="A400" i="5"/>
  <c r="L410" i="5"/>
  <c r="L448" i="5"/>
  <c r="C456" i="5"/>
  <c r="L462" i="5"/>
  <c r="A466" i="5"/>
  <c r="A473" i="5"/>
  <c r="L501" i="5"/>
  <c r="A396" i="5"/>
  <c r="B400" i="5"/>
  <c r="A449" i="5"/>
  <c r="A463" i="5"/>
  <c r="B466" i="5"/>
  <c r="A470" i="5"/>
  <c r="B473" i="5"/>
  <c r="A502" i="5"/>
  <c r="A415" i="5"/>
  <c r="A439" i="5"/>
  <c r="L442" i="5"/>
  <c r="A446" i="5"/>
  <c r="A453" i="5"/>
  <c r="A460" i="5"/>
  <c r="B463" i="5"/>
  <c r="B470" i="5"/>
  <c r="B502" i="5"/>
  <c r="L327" i="5"/>
  <c r="L349" i="5"/>
  <c r="L385" i="5"/>
  <c r="A389" i="5"/>
  <c r="L392" i="5"/>
  <c r="L403" i="5"/>
  <c r="C411" i="5"/>
  <c r="L432" i="5"/>
  <c r="A436" i="5"/>
  <c r="B439" i="5"/>
  <c r="A443" i="5"/>
  <c r="B446" i="5"/>
  <c r="B453" i="5"/>
  <c r="A457" i="5"/>
  <c r="B460" i="5"/>
  <c r="A404" i="5"/>
  <c r="A433" i="5"/>
  <c r="B436" i="5"/>
  <c r="A485" i="5"/>
  <c r="L400" i="5"/>
  <c r="A477" i="5"/>
  <c r="B322" i="5"/>
  <c r="B344" i="5"/>
  <c r="B366" i="5"/>
  <c r="B380" i="5"/>
  <c r="B419" i="5"/>
  <c r="C450" i="5"/>
  <c r="A467" i="5"/>
  <c r="A474" i="5"/>
  <c r="A464" i="5"/>
  <c r="B467" i="5"/>
  <c r="A471" i="5"/>
  <c r="B474" i="5"/>
  <c r="A499" i="5"/>
  <c r="C267" i="5"/>
  <c r="B316" i="5"/>
  <c r="B338" i="5"/>
  <c r="B360" i="5"/>
  <c r="C390" i="5"/>
  <c r="B464" i="5"/>
  <c r="A486" i="5"/>
  <c r="A437" i="5"/>
  <c r="A444" i="5"/>
  <c r="A451" i="5"/>
  <c r="A458" i="5"/>
  <c r="B486" i="5"/>
  <c r="A504" i="5"/>
  <c r="A491" i="5"/>
  <c r="B504" i="5"/>
  <c r="C482" i="5"/>
  <c r="B491" i="5"/>
  <c r="A455" i="5"/>
  <c r="A483" i="5"/>
  <c r="A479" i="5"/>
  <c r="A501" i="5"/>
  <c r="B390" i="5" l="1"/>
  <c r="A390" i="5"/>
  <c r="L390" i="5"/>
  <c r="A188" i="5"/>
  <c r="B188" i="5"/>
  <c r="L188" i="5"/>
  <c r="L206" i="5"/>
  <c r="A206" i="5"/>
  <c r="B206" i="5"/>
  <c r="L456" i="5"/>
  <c r="B456" i="5"/>
  <c r="A456" i="5"/>
  <c r="L3" i="5"/>
  <c r="B3" i="5"/>
  <c r="A3" i="5"/>
  <c r="A267" i="5"/>
  <c r="L267" i="5"/>
  <c r="B267" i="5"/>
  <c r="B279" i="5" s="1"/>
  <c r="A137" i="5"/>
  <c r="L137" i="5"/>
  <c r="B137" i="5"/>
  <c r="L233" i="5"/>
  <c r="A233" i="5"/>
  <c r="B233" i="5"/>
  <c r="L106" i="5"/>
  <c r="A106" i="5"/>
  <c r="B106" i="5"/>
  <c r="L420" i="5"/>
  <c r="A420" i="5"/>
  <c r="B420" i="5"/>
  <c r="B84" i="5"/>
  <c r="L84" i="5"/>
  <c r="A84" i="5"/>
  <c r="B89" i="5"/>
  <c r="A89" i="5"/>
  <c r="L89" i="5"/>
  <c r="B469" i="5"/>
  <c r="A469" i="5"/>
  <c r="L469" i="5"/>
  <c r="L426" i="5"/>
  <c r="B426" i="5"/>
  <c r="A426" i="5"/>
  <c r="L411" i="5"/>
  <c r="B411" i="5"/>
  <c r="A411" i="5"/>
  <c r="L482" i="5"/>
  <c r="B482" i="5"/>
  <c r="A482" i="5"/>
  <c r="A282" i="5"/>
  <c r="L282" i="5"/>
  <c r="B282" i="5"/>
  <c r="L450" i="5"/>
  <c r="B450" i="5"/>
  <c r="A450" i="5"/>
  <c r="B16" i="5"/>
  <c r="A16" i="5"/>
  <c r="L16" i="5"/>
  <c r="L128" i="5"/>
  <c r="B128" i="5"/>
  <c r="A128" i="5"/>
  <c r="L405" i="5"/>
  <c r="B405" i="5"/>
  <c r="A405" i="5"/>
  <c r="L369" i="5"/>
  <c r="B369" i="5"/>
  <c r="A369" i="5"/>
  <c r="L373" i="5"/>
  <c r="B373" i="5"/>
  <c r="A373" i="5"/>
  <c r="B249" i="5"/>
  <c r="L249" i="5"/>
  <c r="A249" i="5"/>
  <c r="A100" i="5"/>
  <c r="L100" i="5"/>
  <c r="B100" i="5"/>
  <c r="A276" i="5" l="1"/>
  <c r="A279" i="5" s="1"/>
  <c r="A280" i="5" s="1"/>
  <c r="M1" i="5"/>
  <c r="G38" i="1" l="1"/>
</calcChain>
</file>

<file path=xl/sharedStrings.xml><?xml version="1.0" encoding="utf-8"?>
<sst xmlns="http://schemas.openxmlformats.org/spreadsheetml/2006/main" count="691" uniqueCount="682">
  <si>
    <t>Line # Usage</t>
  </si>
  <si>
    <t>Category Line # Usage</t>
  </si>
  <si>
    <t>Line Type</t>
  </si>
  <si>
    <t>BID ITEM</t>
  </si>
  <si>
    <t>BID ITEM DESCRIPTION</t>
  </si>
  <si>
    <t>UNIT</t>
  </si>
  <si>
    <t>QUANTITY</t>
  </si>
  <si>
    <t>STANDARD UNIT COST</t>
  </si>
  <si>
    <t>CUSTOM UNIT COST</t>
  </si>
  <si>
    <t>TOTAL PRICE</t>
  </si>
  <si>
    <t>Type of Row</t>
  </si>
  <si>
    <t>SECTION 1-10</t>
  </si>
  <si>
    <t>TEMPORARY TRAFFIC CONTROL</t>
  </si>
  <si>
    <t>MAINTENANCE AND PROTECTION OF TRAFFIC CONTROL</t>
  </si>
  <si>
    <t>INCLUDING FLAGGING</t>
  </si>
  <si>
    <t>TRAFFIC CONTROL PEACE OFFICERS</t>
  </si>
  <si>
    <t>SECTION 2-01</t>
  </si>
  <si>
    <t>CLEARING, GRUBBING, AND ROADSIDE CLEANUP</t>
  </si>
  <si>
    <t>CLEARING &amp; GRUBBING</t>
  </si>
  <si>
    <t>201010</t>
  </si>
  <si>
    <t>CLEARING</t>
  </si>
  <si>
    <t>GRUBBING</t>
  </si>
  <si>
    <r>
      <rPr>
        <b/>
        <sz val="8"/>
        <rFont val="Arial"/>
        <family val="2"/>
      </rPr>
      <t xml:space="preserve">
 </t>
    </r>
    <r>
      <rPr>
        <b/>
        <sz val="14"/>
        <rFont val="Arial"/>
        <family val="2"/>
      </rPr>
      <t xml:space="preserve">INSTRUCTIONS:   </t>
    </r>
    <r>
      <rPr>
        <sz val="8"/>
        <rFont val="Arial"/>
        <family val="2"/>
      </rPr>
      <t xml:space="preserve">The applicant should fill in yellow cells (where applicable). The white cells are locked with formulas to calculate based on data entered 
                                                        in yellow cells. The white cells will populate with the APWA standard costs for these bid items. You do not need to fill out the 
                                                        yellow cells in the custom unit cost column unless your costs differ from those in the standard unit cost column. </t>
    </r>
    <r>
      <rPr>
        <b/>
        <sz val="8"/>
        <rFont val="Arial"/>
        <family val="2"/>
      </rPr>
      <t xml:space="preserve">
                                                              •  </t>
    </r>
    <r>
      <rPr>
        <sz val="8"/>
        <rFont val="Arial"/>
        <family val="2"/>
      </rPr>
      <t xml:space="preserve">Fill in the quantity for each applicable bid item.
                                                              •  The Standard Unit Cost will appear when you fill in a quantity (based on the APWA 2017 guide).
                                                              •  Override the standard unit cost, if necessary, by entering an appropriate dollar amount in the custom unit cost column. 
                                                              •  Your costs will autopopulate on the next tab: COST ESTIMATE SUMMARY.
                                                              •  Save the COST ESTIMATE SUMMARY and submit with your Latecomer package to the </t>
    </r>
    <r>
      <rPr>
        <u/>
        <sz val="8"/>
        <color rgb="FF0000FF"/>
        <rFont val="Arial"/>
        <family val="2"/>
      </rPr>
      <t>SPUwateravailability@seattle.gov</t>
    </r>
    <r>
      <rPr>
        <sz val="8"/>
        <rFont val="Arial"/>
        <family val="2"/>
      </rPr>
      <t xml:space="preserve"> 
                                                                  mailbox.
                                                              •  To ensure that there is no delay in your final cost reconciliation by SPU, your final invoices should match the bid item 
                                                                   numbers exactly. Final costs may be different, but the bid items should be the same. </t>
    </r>
    <r>
      <rPr>
        <b/>
        <sz val="8"/>
        <rFont val="Arial"/>
        <family val="2"/>
      </rPr>
      <t>If you submit final bulk item 
                                                                   invoices, this may delay the processing of your agreement.</t>
    </r>
    <r>
      <rPr>
        <sz val="8"/>
        <rFont val="Arial"/>
        <family val="2"/>
      </rPr>
      <t xml:space="preserve">
 </t>
    </r>
    <r>
      <rPr>
        <b/>
        <u/>
        <sz val="8"/>
        <rFont val="Arial"/>
        <family val="2"/>
      </rPr>
      <t>UNIT COST ITEMS:</t>
    </r>
    <r>
      <rPr>
        <sz val="8"/>
        <rFont val="Arial"/>
        <family val="2"/>
      </rPr>
      <t xml:space="preserve">
</t>
    </r>
    <r>
      <rPr>
        <b/>
        <sz val="8"/>
        <rFont val="Arial"/>
        <family val="2"/>
      </rPr>
      <t xml:space="preserve">
    - Quantity - </t>
    </r>
    <r>
      <rPr>
        <sz val="8"/>
        <rFont val="Arial"/>
        <family val="2"/>
      </rPr>
      <t xml:space="preserve">Enter the number of units for each of the applicable bid items from the UNITCOST ITEMS list 
      (enter number in yellow cell). 
</t>
    </r>
    <r>
      <rPr>
        <b/>
        <sz val="8"/>
        <rFont val="Arial"/>
        <family val="2"/>
      </rPr>
      <t xml:space="preserve">    - Unit - </t>
    </r>
    <r>
      <rPr>
        <sz val="8"/>
        <rFont val="Arial"/>
        <family val="2"/>
      </rPr>
      <t xml:space="preserve">For bid items with no standard units specified, there will be a yellow cell to enter applicable units. 
</t>
    </r>
    <r>
      <rPr>
        <b/>
        <sz val="8"/>
        <rFont val="Arial"/>
        <family val="2"/>
      </rPr>
      <t xml:space="preserve">    - Standard Unit Cost - </t>
    </r>
    <r>
      <rPr>
        <sz val="8"/>
        <rFont val="Arial"/>
        <family val="2"/>
      </rPr>
      <t xml:space="preserve">Each of the standard bid items has a standard unit cost that will display if a quantity of 1 or 
       more is entered.
</t>
    </r>
    <r>
      <rPr>
        <b/>
        <sz val="8"/>
        <rFont val="Arial"/>
        <family val="2"/>
      </rPr>
      <t xml:space="preserve">    - Customer Unit Cost - </t>
    </r>
    <r>
      <rPr>
        <sz val="8"/>
        <rFont val="Arial"/>
        <family val="2"/>
      </rPr>
      <t xml:space="preserve">If the standard unit cost is not correct for a bid item, enter a custom unit cost. The custom
       unit cost will be used in place of the standard unit cost.
</t>
    </r>
    <r>
      <rPr>
        <b/>
        <u/>
        <sz val="8"/>
        <rFont val="Arial"/>
        <family val="2"/>
      </rPr>
      <t xml:space="preserve">
COST ESTIMATE SUMMARY:</t>
    </r>
    <r>
      <rPr>
        <b/>
        <sz val="8"/>
        <rFont val="Arial"/>
        <family val="2"/>
      </rPr>
      <t xml:space="preserve">
</t>
    </r>
    <r>
      <rPr>
        <sz val="8"/>
        <rFont val="Arial"/>
        <family val="2"/>
      </rPr>
      <t xml:space="preserve">    When data entry is complete on the UNITCOST ITEMS (Data Entry) sheet, the summary of the items selected 
    will display on the COST ESTIMATE SUMMARY sheet.
    - </t>
    </r>
    <r>
      <rPr>
        <b/>
        <sz val="8"/>
        <rFont val="Arial"/>
        <family val="2"/>
      </rPr>
      <t>Add'l Info Provided</t>
    </r>
    <r>
      <rPr>
        <sz val="8"/>
        <rFont val="Arial"/>
        <family val="2"/>
      </rPr>
      <t xml:space="preserve"> - If additional information is provided for any of the bid items, use the yellow cells on the 
       row  in the COST ESTIMATE SUMMARY sheet and select 'yes'.
  </t>
    </r>
    <r>
      <rPr>
        <u/>
        <sz val="8"/>
        <rFont val="Arial"/>
        <family val="2"/>
      </rPr>
      <t>Identifiying Information</t>
    </r>
    <r>
      <rPr>
        <sz val="8"/>
        <rFont val="Arial"/>
        <family val="2"/>
      </rPr>
      <t>:  Enter the latecomer agreement &amp; project identification information at the top of 
  the COST ESTIMATE SUMMARY sheet in the yellow cells.</t>
    </r>
    <r>
      <rPr>
        <u/>
        <sz val="8"/>
        <rFont val="Arial"/>
        <family val="2"/>
      </rPr>
      <t xml:space="preserve">
</t>
    </r>
    <r>
      <rPr>
        <sz val="8"/>
        <rFont val="Arial"/>
        <family val="2"/>
      </rPr>
      <t xml:space="preserve">
    - </t>
    </r>
    <r>
      <rPr>
        <b/>
        <sz val="8"/>
        <rFont val="Arial"/>
        <family val="2"/>
      </rPr>
      <t>Date</t>
    </r>
    <r>
      <rPr>
        <sz val="8"/>
        <rFont val="Arial"/>
        <family val="2"/>
      </rPr>
      <t xml:space="preserve"> - Enter the date for the cost estimate.
    - </t>
    </r>
    <r>
      <rPr>
        <b/>
        <sz val="8"/>
        <rFont val="Arial"/>
        <family val="2"/>
      </rPr>
      <t xml:space="preserve">Latecomer Agreement # </t>
    </r>
    <r>
      <rPr>
        <sz val="8"/>
        <rFont val="Arial"/>
        <family val="2"/>
      </rPr>
      <t xml:space="preserve">- Enter the agreement number for the cost estimate.
    - </t>
    </r>
    <r>
      <rPr>
        <b/>
        <sz val="8"/>
        <rFont val="Arial"/>
        <family val="2"/>
      </rPr>
      <t>Project Name</t>
    </r>
    <r>
      <rPr>
        <sz val="8"/>
        <rFont val="Arial"/>
        <family val="2"/>
      </rPr>
      <t xml:space="preserve"> - Enter the project name for the cost estimate.
    - </t>
    </r>
    <r>
      <rPr>
        <b/>
        <sz val="8"/>
        <rFont val="Arial"/>
        <family val="2"/>
      </rPr>
      <t>Project Contact Name/e-mail</t>
    </r>
    <r>
      <rPr>
        <sz val="8"/>
        <rFont val="Arial"/>
        <family val="2"/>
      </rPr>
      <t xml:space="preserve"> - Enter the contact name or email address for the cost estimate.
    - </t>
    </r>
    <r>
      <rPr>
        <b/>
        <sz val="8"/>
        <rFont val="Arial"/>
        <family val="2"/>
      </rPr>
      <t>Estimate By</t>
    </r>
    <r>
      <rPr>
        <sz val="8"/>
        <rFont val="Arial"/>
        <family val="2"/>
      </rPr>
      <t xml:space="preserve"> - Enter the name for the person who prepared the cost estimate.
</t>
    </r>
    <r>
      <rPr>
        <b/>
        <u/>
        <sz val="8"/>
        <rFont val="Arial"/>
        <family val="2"/>
      </rPr>
      <t>AUTOMATED FUNCTIONS</t>
    </r>
    <r>
      <rPr>
        <sz val="8"/>
        <rFont val="Arial"/>
        <family val="2"/>
      </rPr>
      <t xml:space="preserve">:
    - </t>
    </r>
    <r>
      <rPr>
        <b/>
        <sz val="8"/>
        <rFont val="Arial"/>
        <family val="2"/>
      </rPr>
      <t>Print Cost Estimate</t>
    </r>
    <r>
      <rPr>
        <sz val="8"/>
        <rFont val="Arial"/>
        <family val="2"/>
      </rPr>
      <t xml:space="preserve"> - Macro button to print the range of non-blank rows for the COST ESTIMATE SUMMARY sheet.
    - </t>
    </r>
    <r>
      <rPr>
        <b/>
        <sz val="8"/>
        <rFont val="Arial"/>
        <family val="2"/>
      </rPr>
      <t>Print Unit Cost</t>
    </r>
    <r>
      <rPr>
        <sz val="8"/>
        <rFont val="Arial"/>
        <family val="2"/>
      </rPr>
      <t xml:space="preserve"> - Macro button to print the range of non-blank rows for the UNITCOST ITEMS (Data Entry) sheet.
</t>
    </r>
  </si>
  <si>
    <t>SECTION 2-02</t>
  </si>
  <si>
    <t xml:space="preserve">REMOVE, ABANDON, OR RELOCATE STRUCTURES AND OBSTRUCTIONS </t>
  </si>
  <si>
    <t>REMOVE ROCK FACING</t>
  </si>
  <si>
    <t xml:space="preserve">REMOVE ASPHALT OVERLAY </t>
  </si>
  <si>
    <t>REMOVE ASPHALT PAVEMENT</t>
  </si>
  <si>
    <t>REMOVE CEM CONC SIDEWALK</t>
  </si>
  <si>
    <t>REMOVE PAVEMENT</t>
  </si>
  <si>
    <t>REMOVE PAVEMENT, OVER 14" IN DEPTH, INCLUDING RAILS &amp; TIES</t>
  </si>
  <si>
    <t>REMOVE PAVEMENT, OVER 14" IN DEPTH, INCLUDING RAILROAD TIES</t>
  </si>
  <si>
    <t>REMOVE PAVEMENT, OVER 14" IN DEPTH</t>
  </si>
  <si>
    <t>REMOVE BEAM GUARD RAIL</t>
  </si>
  <si>
    <t>REMOVE CONC TRAFFIC BARRIER</t>
  </si>
  <si>
    <t>REMOVE CONDUIT</t>
  </si>
  <si>
    <t>REMOVE CULVERT</t>
  </si>
  <si>
    <t>REMOVE CURB</t>
  </si>
  <si>
    <t>REMOVE CURB &amp; GUTTER</t>
  </si>
  <si>
    <t>REMOVE FENCE, WOOD</t>
  </si>
  <si>
    <t>REMOVE FENCE, CHAIN LINK</t>
  </si>
  <si>
    <t>REMOVE PAVEMENT MARKING</t>
  </si>
  <si>
    <t>REMOVE PIPE</t>
  </si>
  <si>
    <t>REMOVE PAVEMENT MARKING, THERMOPLASTIC</t>
  </si>
  <si>
    <t>REMOVE BOLLARD</t>
  </si>
  <si>
    <t>REMOVE CATCH BASIN OR SAND BOX</t>
  </si>
  <si>
    <t>REMOVE CONDUIT RISER</t>
  </si>
  <si>
    <r>
      <t xml:space="preserve">REMOVE FOUNDATION, METAL </t>
    </r>
    <r>
      <rPr>
        <sz val="10"/>
        <color theme="1"/>
        <rFont val="Arial"/>
        <family val="2"/>
      </rPr>
      <t>POLE</t>
    </r>
  </si>
  <si>
    <t>REMOVE GATE VALVE</t>
  </si>
  <si>
    <t>REMOVE HANDHOLE</t>
  </si>
  <si>
    <t>REMOVE HYDRANT</t>
  </si>
  <si>
    <t>REMOVE INLET</t>
  </si>
  <si>
    <t>REMOVE MAINTENANCE HOLE</t>
  </si>
  <si>
    <t>REMOVE PAVEMENT MARKING LEGEND/SYMBOL</t>
  </si>
  <si>
    <t>REMOVE POLE, WOOD</t>
  </si>
  <si>
    <t>REMOVE POST, BUS ZONE</t>
  </si>
  <si>
    <t>REMOVE POST, PARKING METER</t>
  </si>
  <si>
    <t>REMOVE POST, PEDESTRIAN PUSHBUTTON</t>
  </si>
  <si>
    <t>REMOVE POST, STREET NAME</t>
  </si>
  <si>
    <t>REMOVE POST, TRAFFIC SIGN</t>
  </si>
  <si>
    <t>REMOVE SHRUB</t>
  </si>
  <si>
    <t>REMOVE SIGN</t>
  </si>
  <si>
    <t>REMOVE SIGN, BUS ZONE</t>
  </si>
  <si>
    <t>REMOVE SIGN, OVERHEAD</t>
  </si>
  <si>
    <t>REMOVE SIGN, TRAFFIC</t>
  </si>
  <si>
    <t>REMOVE PAVEMENT MARKING LEGEND/SYMBOL, THERMOPLASTIC</t>
  </si>
  <si>
    <t>REMOVE TREE</t>
  </si>
  <si>
    <t>REMOVE VALVE BOX</t>
  </si>
  <si>
    <t>REMOVE VALVE CHAMBER</t>
  </si>
  <si>
    <t>SAWCUT ASPHALT CONCRETE, FULL DEPTH</t>
  </si>
  <si>
    <t>SAWCUT CEMENT CONCRETE SIDEWALK, FULL DEPTH</t>
  </si>
  <si>
    <t>SAWCUT RIGID PAVEMENT, FULL DEPTH</t>
  </si>
  <si>
    <t>ABANDON CATCH BASIN</t>
  </si>
  <si>
    <t>ABANDON EXISTING WATER SERVICE</t>
  </si>
  <si>
    <t>ABANDON INLET</t>
  </si>
  <si>
    <t>ABANDON MAINTENANCE HOLE</t>
  </si>
  <si>
    <t>ABANDON VALVE CHAMBER</t>
  </si>
  <si>
    <t>ABANDON AND FILL PIPE</t>
  </si>
  <si>
    <t>SECTION 2-04</t>
  </si>
  <si>
    <t xml:space="preserve">EXCAVATIONS </t>
  </si>
  <si>
    <t>COMMON EXCAVATIO</t>
  </si>
  <si>
    <t>SOLID ROCK EXCAVATION</t>
  </si>
  <si>
    <t>STRUCTURE EXCAVATION</t>
  </si>
  <si>
    <t>EXTRA EXCAVATION</t>
  </si>
  <si>
    <t>STEPPED SLOPE CONSTRUCTION</t>
  </si>
  <si>
    <t>UNSUITABLE FOUNDATION EXCAVATION</t>
  </si>
  <si>
    <t>SECTION 2-05</t>
  </si>
  <si>
    <t xml:space="preserve">DITCH AND CHANNEL CONSTRUCTION </t>
  </si>
  <si>
    <t>DITCH EXCAVATION</t>
  </si>
  <si>
    <t>CHANNEL EXCAVATION</t>
  </si>
  <si>
    <t>SAFETY SYSTEM IN DITCH AND CHANNEL EXCAVATION</t>
  </si>
  <si>
    <t>SECTION 2-07</t>
  </si>
  <si>
    <t xml:space="preserve">PROTECTIVE SYSTEMS </t>
  </si>
  <si>
    <t>SAFETY SYSTEMS IN TRENCH EXCAVATION, MIN. BID = $0.80 PER SF</t>
  </si>
  <si>
    <t>SUPPORT AND SAFETY SYSTEM</t>
  </si>
  <si>
    <t>SAFETY SYSTEMS IN STRUCTURAL EXCAVATION</t>
  </si>
  <si>
    <t>SECTION 2-10</t>
  </si>
  <si>
    <t xml:space="preserve">BACKFILLING </t>
  </si>
  <si>
    <t>SELECT MATERIAL</t>
  </si>
  <si>
    <t>CONTROLLED DENSITY FILL</t>
  </si>
  <si>
    <t>UNCLASSIFIED BORROW</t>
  </si>
  <si>
    <t>BORROW, TYPE 17</t>
  </si>
  <si>
    <t>SECTION 2-13</t>
  </si>
  <si>
    <t>ROCK FACING</t>
  </si>
  <si>
    <t>REBUILD ROCK FACING</t>
  </si>
  <si>
    <t>RELOCATE ROCK FACING</t>
  </si>
  <si>
    <t>SECTION 2-15</t>
  </si>
  <si>
    <t xml:space="preserve">CONSTRUCTION GEOTEXTILE  </t>
  </si>
  <si>
    <t>CONSTRUCTION GEOTEXTILE FOR UNDERGROUND DRAINAGE</t>
  </si>
  <si>
    <t>CONSTRUCTION GEOTEXTILE FOR SEPARATION</t>
  </si>
  <si>
    <t>CONSTRUCTION GEOTEXTILE FOR SOIL STABILIZATION</t>
  </si>
  <si>
    <t>CONSTRUCTION GEOTEXTILE FOR PERMANENT EROSION CONTROL</t>
  </si>
  <si>
    <t>SECTION 4-01</t>
  </si>
  <si>
    <t>MINERAL AGGREGATES</t>
  </si>
  <si>
    <t>401001</t>
  </si>
  <si>
    <t xml:space="preserve">MINERAL AGGREGATE, TYPE 1  </t>
  </si>
  <si>
    <t>401002</t>
  </si>
  <si>
    <t>MINERAL AGGREGATE, TYPE 2</t>
  </si>
  <si>
    <t>401004</t>
  </si>
  <si>
    <t>MINERAL AGGREGATE, TYPE 4</t>
  </si>
  <si>
    <t>401010</t>
  </si>
  <si>
    <t>MINERAL AGGREGATE, TYPE 10</t>
  </si>
  <si>
    <t>401011</t>
  </si>
  <si>
    <t>MINERAL AGGREGATE, TYPE 11</t>
  </si>
  <si>
    <t>401013</t>
  </si>
  <si>
    <t>MINERAL AGGREGATE, TYPE 13</t>
  </si>
  <si>
    <t>401014</t>
  </si>
  <si>
    <t>MINERAL AGGREGATE, TYPE 14</t>
  </si>
  <si>
    <t>401017</t>
  </si>
  <si>
    <t>MINERAL AGGREGATE, TYPE 17</t>
  </si>
  <si>
    <t>401022</t>
  </si>
  <si>
    <t>MINERAL AGGREGATE, TYPE 22</t>
  </si>
  <si>
    <t>401026</t>
  </si>
  <si>
    <t>MINERAL AGGREGATE, TYPE 26</t>
  </si>
  <si>
    <t>401201</t>
  </si>
  <si>
    <t>MINERAL AGGREGATE, TYPE 1</t>
  </si>
  <si>
    <t>401202</t>
  </si>
  <si>
    <t>401206</t>
  </si>
  <si>
    <t>MINERAL AGGREGATE, TYPE 6</t>
  </si>
  <si>
    <t>401207</t>
  </si>
  <si>
    <t>MINERAL AGGREGATE, TYPE 7</t>
  </si>
  <si>
    <t>401209</t>
  </si>
  <si>
    <t>MINERAL AGGREGATE, TYPE 9</t>
  </si>
  <si>
    <t>401210</t>
  </si>
  <si>
    <t>401213</t>
  </si>
  <si>
    <t>401214</t>
  </si>
  <si>
    <t>401217</t>
  </si>
  <si>
    <t>401221</t>
  </si>
  <si>
    <t>MINERAL AGGREGATE, TYPE 21</t>
  </si>
  <si>
    <t>SECTION 5-04</t>
  </si>
  <si>
    <t xml:space="preserve">HOT MIX ASPHALT (HMA) PAVEMENT </t>
  </si>
  <si>
    <t>504020</t>
  </si>
  <si>
    <t>SURFACE PREP, PRELEVEL</t>
  </si>
  <si>
    <t>504025</t>
  </si>
  <si>
    <t xml:space="preserve">SURFACE PREP, PLANE BITUMINOUS PAVEMENT   </t>
  </si>
  <si>
    <t>PAVEMENT, HMA (CL 3/8 IN)</t>
  </si>
  <si>
    <t>PAVEMENT, HMA (CL 1/2 IN)</t>
  </si>
  <si>
    <t>PAVEMENT, HMA (CL 3/4 IN)</t>
  </si>
  <si>
    <t>PAVEMENT, HMA (CL 1 IN)</t>
  </si>
  <si>
    <t>PAVEMENT PATCH, TEMPORARY</t>
  </si>
  <si>
    <t>SECTION 5-05</t>
  </si>
  <si>
    <t>CEMENT CONCRETE FOR ROADWAY AND RELATED WORK</t>
  </si>
  <si>
    <t>ROADWAY CEM CONC, 6 IN</t>
  </si>
  <si>
    <t>ROADWAY CEM CONC, 7 IN</t>
  </si>
  <si>
    <t>ROADWAY CEM CONC, 8 IN</t>
  </si>
  <si>
    <t>ROADWAY CEM CONC, 9 IN</t>
  </si>
  <si>
    <t>ROADWAY CEM CONC, 10 IN</t>
  </si>
  <si>
    <t>ROADWAY CEM CONC, 11 IN</t>
  </si>
  <si>
    <t>ROADWAY CEM CONC, 12 IN</t>
  </si>
  <si>
    <t>ROADWAY CEM CONC, HES (24 HR), 6 IN</t>
  </si>
  <si>
    <t>ROADWAY CEM CONC, HES (24 HR), 7 IN</t>
  </si>
  <si>
    <t>ROADWAY CEM CONC, HES (24 HR), 8 IN</t>
  </si>
  <si>
    <t>ROADWAY CEM CONC, HES (24 HR), 9 IN</t>
  </si>
  <si>
    <t>ROADWAY CEM CONC, HES (24 HR), 10 IN</t>
  </si>
  <si>
    <t>ROADWAY CEM CONC, HES (24 HR), 11 IN</t>
  </si>
  <si>
    <t>ROADWAY CEM CONC, HES (24 HR), 12 IN</t>
  </si>
  <si>
    <t>ROADWAY CEM CONC, HES (72 HR), 6 IN</t>
  </si>
  <si>
    <t>ROADWAY CEM CONC, HES (72 HR), 7 IN</t>
  </si>
  <si>
    <t>ROADWAY CEM CONC, HES (72 HR), 8 IN</t>
  </si>
  <si>
    <t>ROADWAY CEM CONC, HES (72 HR), 9 IN</t>
  </si>
  <si>
    <t>ROADWAY CEM CONC, HES (72 HR), 10 IN</t>
  </si>
  <si>
    <t>ROADWAY CEM CONC, HES (72 HR), 11 IN</t>
  </si>
  <si>
    <t>ROADWAY CEM CONC, HES (72 HR), 12 IN</t>
  </si>
  <si>
    <t>ROADWAY CEM CONC BASE, 6 IN</t>
  </si>
  <si>
    <t>ROADWAY CEM CONC BASE, 7 IN</t>
  </si>
  <si>
    <t>ROADWAY CEM CONC BASE, 8 IN</t>
  </si>
  <si>
    <t>ROADWAY CEM CONC BASE, 9 IN</t>
  </si>
  <si>
    <t>ROADWAY CEM CONC BASE, 10 IN</t>
  </si>
  <si>
    <t>ROADWAY CEM CONC BASE, 11 IN</t>
  </si>
  <si>
    <t>ROADWAY CEM CONC BASE, 12 IN</t>
  </si>
  <si>
    <t>ROADWAY CEM CONC BASE, HES (24 HR), 6 IN</t>
  </si>
  <si>
    <t>ROADWAY CEM CONC BASE, HES (24 HR), 7 IN</t>
  </si>
  <si>
    <t>ROADWAY CEM CONC BASE, HES (24 HR), 8 IN</t>
  </si>
  <si>
    <t>ROADWAY CEM CONC BASE, HES (24 HR), 9 IN</t>
  </si>
  <si>
    <t>ROADWAY CEM CONC BASE, HES (24 HR), 10 IN</t>
  </si>
  <si>
    <t>ROADWAY CEM CONC BASE, HES (24 HR), 11 IN</t>
  </si>
  <si>
    <t>ROADWAY CEM CONC BASE, HES (24 HR), 12 IN</t>
  </si>
  <si>
    <t>ROADWAY CEM CONC BASE, HES (72 HR), 6 IN</t>
  </si>
  <si>
    <t>ROADWAY CEM CONC BASE, HES (72 HR), 7 IN</t>
  </si>
  <si>
    <t>ROADWAY CEM CONC BASE, HES (72 HR), 8 IN</t>
  </si>
  <si>
    <t>ROADWAY CEM CONC BASE, HES (72 HR), 9 IN</t>
  </si>
  <si>
    <t>ROADWAY CEM CONC BASE, HES (72 HR), 10 IN</t>
  </si>
  <si>
    <t>ROADWAY CEM CONC BASE, HES (72 HR), 11 IN</t>
  </si>
  <si>
    <t>ROADWAY CEM CONC BASE, HES (72 HR), 12 IN</t>
  </si>
  <si>
    <t>DOWEL BAR</t>
  </si>
  <si>
    <t>TIE BAR WITH DRILL HOLE</t>
  </si>
  <si>
    <t>PATTERNED CEM CONC TREATMENT, ROADWAY PATTERNED</t>
  </si>
  <si>
    <t>PATTERNED CEM CONC TREATMENT, ROADWAY RUNNING BOND USED BRICK</t>
  </si>
  <si>
    <t>SECTION 5-06</t>
  </si>
  <si>
    <t xml:space="preserve">PERVIOUS CEMENT CONCRETE SIDEWALK </t>
  </si>
  <si>
    <t>PERVIOUS CONCRETE SIDEWALK</t>
  </si>
  <si>
    <t>SECTION 7-01</t>
  </si>
  <si>
    <t>DRAINS</t>
  </si>
  <si>
    <t>701106</t>
  </si>
  <si>
    <t>PIPE, SUBSURFACE DRAIN, PVC,  6 IN</t>
  </si>
  <si>
    <t>PIPE, SUBSURFACE DRAIN, PVC,  8 IN</t>
  </si>
  <si>
    <t>PIPE, SUBSURFACE DRAIN, PVC,  10 IN</t>
  </si>
  <si>
    <r>
      <t xml:space="preserve">FILTER MATERIAL, </t>
    </r>
    <r>
      <rPr>
        <sz val="10"/>
        <rFont val="Arial"/>
        <family val="2"/>
      </rPr>
      <t>TYPE 26</t>
    </r>
  </si>
  <si>
    <t>SIDEWALK DRAIN, 6 IN, PVC</t>
  </si>
  <si>
    <t>GRAVEL DRAIN, TYPE 4</t>
  </si>
  <si>
    <t>GRAVEL DRAIN, TYPE 5</t>
  </si>
  <si>
    <t>GRAVEL DRAIN, TYPE 28</t>
  </si>
  <si>
    <t>SECTION 7-02</t>
  </si>
  <si>
    <t>CULVERTS</t>
  </si>
  <si>
    <t>702012</t>
  </si>
  <si>
    <t>PIPE, CULVERT, CONC REINF C76 CL V, 12 IN</t>
  </si>
  <si>
    <t>702015</t>
  </si>
  <si>
    <t>PIPE, CULVERT, CONC REINF C76 CL III, 15 IN</t>
  </si>
  <si>
    <t>702018</t>
  </si>
  <si>
    <t>PIPE, CULVERT, CONC REINF C76 CL III, 18 IN</t>
  </si>
  <si>
    <t>702024</t>
  </si>
  <si>
    <t>PIPE, CULVERT, CONC REINF C76 CL III, 24 IN</t>
  </si>
  <si>
    <t>702030</t>
  </si>
  <si>
    <t>PIPE, CULVERT, CONC REINF C76 CL III, 30 IN</t>
  </si>
  <si>
    <t>JUNCTION BOX</t>
  </si>
  <si>
    <t>SECTION 7-05</t>
  </si>
  <si>
    <t>MAINTENANCE HOLE, CATCH BASINS AND INLETS</t>
  </si>
  <si>
    <t>MAINTENANCE HOLE, TYPE 204A</t>
  </si>
  <si>
    <t>MAINTENANCE HOLE, TYPE 204.5A</t>
  </si>
  <si>
    <t>MAINTENANCE HOLE, TYPE 205A</t>
  </si>
  <si>
    <t>MAINTENANCE HOLE, TYPE 204B</t>
  </si>
  <si>
    <t>MAINTENANCE HOLE, TYPE 204.5B</t>
  </si>
  <si>
    <t>MAINTENANCE HOLE, TYPE 205B</t>
  </si>
  <si>
    <t>EXTRA DEPTH, TYPE 204A MAINTENANCE HOLE</t>
  </si>
  <si>
    <t>EXTRA DEPTH, TYPE 204.5A MAINTENANCE HOLE</t>
  </si>
  <si>
    <t>EXTRA DEPTH, TYPE 205A MAINTENANCE HOLE</t>
  </si>
  <si>
    <t>EXTRA DEPTH, TYPE 204B MAINTENANCE HOLE</t>
  </si>
  <si>
    <t>EXTRA DEPTH, TYPE 204.5B MAINTENANCE HOLE</t>
  </si>
  <si>
    <t>EXTRA DEPTH, TYPE 205B MAINTENANCE HOLE</t>
  </si>
  <si>
    <t>705300</t>
  </si>
  <si>
    <t>RECHANNEL MAINTENANCE HOLE</t>
  </si>
  <si>
    <t>REBUILD BRICK MAINTENANCE HOLE</t>
  </si>
  <si>
    <t>705352</t>
  </si>
  <si>
    <t>CATCH BASIN, TYPE 240A</t>
  </si>
  <si>
    <t>705353</t>
  </si>
  <si>
    <t>CATCH BASIN, TYPE 240B</t>
  </si>
  <si>
    <t>705354</t>
  </si>
  <si>
    <t>CATCH BASIN, TYPE 241</t>
  </si>
  <si>
    <t>705355</t>
  </si>
  <si>
    <t>CATCH BASIN, TYPE 242A</t>
  </si>
  <si>
    <t>705356</t>
  </si>
  <si>
    <t>CATCH BASIN, TYPE 242B</t>
  </si>
  <si>
    <t>705357</t>
  </si>
  <si>
    <t>CATCH BASIN, TYPE 240C</t>
  </si>
  <si>
    <t>CATCH BASIN, TYPE 240D</t>
  </si>
  <si>
    <t>705450</t>
  </si>
  <si>
    <t>INLET, TYPE 250A</t>
  </si>
  <si>
    <t>705451</t>
  </si>
  <si>
    <t>INLET, TYPE 250B</t>
  </si>
  <si>
    <t>705452</t>
  </si>
  <si>
    <t>INLET, TYPE 252</t>
  </si>
  <si>
    <t>705510</t>
  </si>
  <si>
    <t>REBUILD CATCH BASIN</t>
  </si>
  <si>
    <t>SECTION 7-08</t>
  </si>
  <si>
    <t>MISCELLANEOUS PIPE CONNECTIONS</t>
  </si>
  <si>
    <t>708006</t>
  </si>
  <si>
    <t>PIPE, CB CONN, CONC C14 CL 3, 6 IN</t>
  </si>
  <si>
    <t>708008</t>
  </si>
  <si>
    <t>PIPE, CB CONN, CONC C14 CL 3, 8 IN</t>
  </si>
  <si>
    <t>708056</t>
  </si>
  <si>
    <t>PIPE, CB CONN, D.I. CL 50, 6 IN</t>
  </si>
  <si>
    <t>708058</t>
  </si>
  <si>
    <t>PIPE, CB CONN, D.I. CL 50, 8 IN</t>
  </si>
  <si>
    <t>PIPE, CB CONN, D.I. CL 50, 12 IN</t>
  </si>
  <si>
    <t>708106</t>
  </si>
  <si>
    <t>PIPE, CB CONN, PVC, 6 IN</t>
  </si>
  <si>
    <t>PIPE, CB CONN, PVC, 8 IN</t>
  </si>
  <si>
    <t>708206</t>
  </si>
  <si>
    <t>PIPE, INLET CONN, CONC C14 CL 3, 6 IN</t>
  </si>
  <si>
    <t>708208</t>
  </si>
  <si>
    <t>PIPE, INLET CONN, CONC C14 CL 3, 8 IN</t>
  </si>
  <si>
    <t>708256</t>
  </si>
  <si>
    <t>PIPE, INLET CONN, D.I. CL 50, 6 IN</t>
  </si>
  <si>
    <t>708258</t>
  </si>
  <si>
    <t>PIPE, INLET CONN, D.I. CL 50, 8 IN</t>
  </si>
  <si>
    <t>708406</t>
  </si>
  <si>
    <t>DROP CONNECTION,  INSIDE, 6 IN</t>
  </si>
  <si>
    <t>708408</t>
  </si>
  <si>
    <t>DROP CONNECTION, INSIDE, 8 IN</t>
  </si>
  <si>
    <t>DROP CONNECTION, INSIDE, 12 IN</t>
  </si>
  <si>
    <t>SECTION 7-11</t>
  </si>
  <si>
    <t>PIPE INSTALLATION FOR WATER MAINS</t>
  </si>
  <si>
    <t>711004</t>
  </si>
  <si>
    <t>PIPE, WM, D.I. CL 52, 4 IN, INCL. FITTINGS</t>
  </si>
  <si>
    <t>711006</t>
  </si>
  <si>
    <t>PIPE, WM, D.I. CL 52, 6 IN, INCL. FITTINGS</t>
  </si>
  <si>
    <t>711008</t>
  </si>
  <si>
    <t>PIPE, WM, D.I. CL 52, 8 IN, INCL. FITTINGS</t>
  </si>
  <si>
    <t>PIPE, WM, D.I. CL 52, 10 IN, INCL. FITTINGS</t>
  </si>
  <si>
    <t>711012</t>
  </si>
  <si>
    <t>PIPE, WM, D.I. CL 52, 12 IN, INCL. FITTINGS</t>
  </si>
  <si>
    <t>PIPE, WM, D.I. CL 52,  6 IN, RJ, INCL. FITTINGS</t>
  </si>
  <si>
    <t>711108</t>
  </si>
  <si>
    <t>PIPE, WM, D.I. CL 52,  8 IN, RJ, INCL. FITTINGS</t>
  </si>
  <si>
    <t>711112</t>
  </si>
  <si>
    <t>PIPE, WM, D.I. CL 52, 12 IN, RJ, INCL. FITTINGS</t>
  </si>
  <si>
    <t>PIPE, WM, D.I. CL 52, 16 IN, RJ, INCL. FITTINGS</t>
  </si>
  <si>
    <t>BEDDING, WATER MAIN, CL B, 6 IN PIPE</t>
  </si>
  <si>
    <t>BEDDING, WATER MAIN, CL B, 8 IN PIPE</t>
  </si>
  <si>
    <t>BEDDING, WATER MAIN, CL B, 10 IN PIPE</t>
  </si>
  <si>
    <t>BEDDING, WATER MAIN, CL B, 12 IN PIPE</t>
  </si>
  <si>
    <t>711400</t>
  </si>
  <si>
    <t>BLOCKING, CEMENT CONCRETE</t>
  </si>
  <si>
    <t>711402</t>
  </si>
  <si>
    <t>BLOWOFF ASSEMBLY, 2 IN</t>
  </si>
  <si>
    <t>711500</t>
  </si>
  <si>
    <t>STATION, ELECTROLYSIS TEST</t>
  </si>
  <si>
    <t>SECTION 7-12</t>
  </si>
  <si>
    <t>VALVES FOR WATER MAINS</t>
  </si>
  <si>
    <t>VALVE, GATE, 4 IN</t>
  </si>
  <si>
    <t>712006</t>
  </si>
  <si>
    <t>VALVE, GATE, 6 IN</t>
  </si>
  <si>
    <t>712008</t>
  </si>
  <si>
    <t>VALVE, GATE, 8 IN</t>
  </si>
  <si>
    <t>VALVE, GATE, 10 IN</t>
  </si>
  <si>
    <t>712012</t>
  </si>
  <si>
    <t>VALVE, GATE, 12 IN</t>
  </si>
  <si>
    <t>712106</t>
  </si>
  <si>
    <t>VALVE, BUTTERFLY, 6 IN</t>
  </si>
  <si>
    <t>712108</t>
  </si>
  <si>
    <t>VALVE, BUTTERFLY, 8 IN</t>
  </si>
  <si>
    <t>712110</t>
  </si>
  <si>
    <t>VALVE, BUTTERFLY, 10 IN</t>
  </si>
  <si>
    <t>712112</t>
  </si>
  <si>
    <t>VALVE, BUTTERFLY, 12 IN</t>
  </si>
  <si>
    <t>712500</t>
  </si>
  <si>
    <t>VALVE BOX, CAST IRON</t>
  </si>
  <si>
    <t>SECTION 7-14</t>
  </si>
  <si>
    <t>HYDRANTS</t>
  </si>
  <si>
    <t>714006</t>
  </si>
  <si>
    <t>HYDRANT, 6 IN CONN, INSTALL ONLY</t>
  </si>
  <si>
    <t>SECTION 7-17</t>
  </si>
  <si>
    <t>STORM DRAINS AND SANITARY SEWERS</t>
  </si>
  <si>
    <t>717006</t>
  </si>
  <si>
    <t>BEDDING, CL B, 6 IN PIPE</t>
  </si>
  <si>
    <t>717008</t>
  </si>
  <si>
    <t>BEDDING, CL B, 8 IN PIPE</t>
  </si>
  <si>
    <t>717010</t>
  </si>
  <si>
    <t>BEDDING, CL B, 10 IN PIPE</t>
  </si>
  <si>
    <t>717012</t>
  </si>
  <si>
    <t>BEDDING, CL B, 12 IN PIPE</t>
  </si>
  <si>
    <t>717015</t>
  </si>
  <si>
    <t>BEDDING, CL B, 15 IN PIPE</t>
  </si>
  <si>
    <t>717018</t>
  </si>
  <si>
    <t>BEDDING, CL B, 18 IN PIPE</t>
  </si>
  <si>
    <t>717024</t>
  </si>
  <si>
    <t>BEDDING, CL B, 24 IN PIPE</t>
  </si>
  <si>
    <t>717208</t>
  </si>
  <si>
    <t>PIPE, PS, CONC C14 CL 3, 8 IN</t>
  </si>
  <si>
    <t>717210</t>
  </si>
  <si>
    <t>PIPE, PS, CONC C14 CL 3, 10 IN</t>
  </si>
  <si>
    <t>PIPE, PS, CONC REINF C76 CL IV, 12 IN</t>
  </si>
  <si>
    <t>717216</t>
  </si>
  <si>
    <t>PIPE, PS, CONC REINF C76 CL IV, 15 IN</t>
  </si>
  <si>
    <t>717218</t>
  </si>
  <si>
    <t>PIPE, PS, CONC REINF C76 CL III, 18 IN</t>
  </si>
  <si>
    <t>717221</t>
  </si>
  <si>
    <t>PIPE, PS, CONC REINF C76 CL III, 21 IN</t>
  </si>
  <si>
    <t>717224</t>
  </si>
  <si>
    <t>PIPE, PS, CONC REINF C76 CL III, 24 IN</t>
  </si>
  <si>
    <t>717308</t>
  </si>
  <si>
    <t>PIPE, PS, D.I., CL 50, 8 IN</t>
  </si>
  <si>
    <t>717310</t>
  </si>
  <si>
    <t>PIPE, PS, D.I., CL 50, 10 IN</t>
  </si>
  <si>
    <t>717312</t>
  </si>
  <si>
    <t>PIPE, PS, D.I., CL 50, 12 IN</t>
  </si>
  <si>
    <t>717314</t>
  </si>
  <si>
    <t>PIPE, PS, D.I., CL 50, 14 IN</t>
  </si>
  <si>
    <t>717316</t>
  </si>
  <si>
    <t>PIPE, PS, D.I., CL 50, 16 IN</t>
  </si>
  <si>
    <t>717318</t>
  </si>
  <si>
    <t>PIPE, PS, D.I., CL 50, 18 IN</t>
  </si>
  <si>
    <t>717324</t>
  </si>
  <si>
    <t>PIPE, PS, D.I., CL 50, 24 IN</t>
  </si>
  <si>
    <t>717358</t>
  </si>
  <si>
    <t>PIPE, PS, D.I., CL 52, 8 IN</t>
  </si>
  <si>
    <t>717360</t>
  </si>
  <si>
    <t>PIPE, PS, D.I., CL 52, 10 IN</t>
  </si>
  <si>
    <t>717362</t>
  </si>
  <si>
    <t>PIPE, PS, D.I., CL 52, 12 IN</t>
  </si>
  <si>
    <t>PIPE, PS, VCP, EXTRA STRENGTH, 8 IN</t>
  </si>
  <si>
    <t>PIPE, PS, VCP, EXTRA STRENGTH, 10 IN</t>
  </si>
  <si>
    <t>PIPE, PS, VCP, EXTRA STRENGTH, 12 IN</t>
  </si>
  <si>
    <t>PIPE, PS, VCP, EXTRA STRENGTH, 14 IN</t>
  </si>
  <si>
    <t>PIPE, PS, VCP, EXTRA STRENGTH, 16 IN</t>
  </si>
  <si>
    <t>PIPE, PS, VCP, EXTRA STRENGTH, 18 IN</t>
  </si>
  <si>
    <t>PIPE, PS, VCP, EXTRA STRENGTH, 24 IN</t>
  </si>
  <si>
    <t>PIPE, PSD, CONC REINF C76 CL IV, 12 IN</t>
  </si>
  <si>
    <t>717416</t>
  </si>
  <si>
    <t>PIPE, PSD, CONC REINF C76 CL IV, 15 IN</t>
  </si>
  <si>
    <t>717418</t>
  </si>
  <si>
    <t>PIPE, PSD, CONC REINF C76 CL III, 18 IN</t>
  </si>
  <si>
    <t>717421</t>
  </si>
  <si>
    <t>PIPE, PSD, CONC REINF C76 CL III, 21 IN</t>
  </si>
  <si>
    <t>717424</t>
  </si>
  <si>
    <t>PIPE, PSD, CONC REINF C76 CL III, 24 IN</t>
  </si>
  <si>
    <t>717608</t>
  </si>
  <si>
    <t>PIPE, PSD, D.I. CL 50, 8 IN</t>
  </si>
  <si>
    <t>717612</t>
  </si>
  <si>
    <t>PIPE, PSD, D.I., CL 50, 12 IN</t>
  </si>
  <si>
    <t>PIPE, PSD, D.I., CL 50, 14 IN</t>
  </si>
  <si>
    <t>717616</t>
  </si>
  <si>
    <t>PIPE, PSD, D.I., CL 50, 16 IN</t>
  </si>
  <si>
    <t>717618</t>
  </si>
  <si>
    <t>PIPE, PSD, D.I., CL 50, 18 IN</t>
  </si>
  <si>
    <t>717620</t>
  </si>
  <si>
    <t>PIPE, PSD, D.I., CL 50, 20 IN</t>
  </si>
  <si>
    <t>717624</t>
  </si>
  <si>
    <t>PIPE, PSD, D.I., CL 50, 24 IN</t>
  </si>
  <si>
    <t>PIPE, PSD, D.I., CL 52, 6 IN</t>
  </si>
  <si>
    <t>PIPE, PSD, D.I., CL 52, 8 IN</t>
  </si>
  <si>
    <t>717662</t>
  </si>
  <si>
    <t>PIPE, PSD, D.I., CL 52, 12 IN</t>
  </si>
  <si>
    <t>717708</t>
  </si>
  <si>
    <t>PIPE, PSS, CONC C14 CL 3, 8 IN</t>
  </si>
  <si>
    <t>717710</t>
  </si>
  <si>
    <t>PIPE, PSS, CONC C14 CL 3, 10 IN</t>
  </si>
  <si>
    <t>PIPE, PSS, CONC REINF C76 CL IV, 12 IN</t>
  </si>
  <si>
    <t>717716</t>
  </si>
  <si>
    <t>PIPE, PSS, CONC REINF C76 CL IV, 15 IN</t>
  </si>
  <si>
    <t>PIPE, PSS, VCP, EXTRA STRENGTH, 8 IN</t>
  </si>
  <si>
    <t>PIPE, PSS, VCP, EXTRA STRENGTH, 10 IN</t>
  </si>
  <si>
    <t>PIPE, PSS, VCP, EXTRA STRENGTH, 12 IN</t>
  </si>
  <si>
    <t>PIPE, PSS, VCP, EXTRA STRENGTH, 15 IN</t>
  </si>
  <si>
    <t>PIPE, PSS, VCP, EXTRA STRENGTH, 18 IN</t>
  </si>
  <si>
    <t>PIPE, PSS, VCP, EXTRA STRENGTH, 24 IN</t>
  </si>
  <si>
    <t>717748</t>
  </si>
  <si>
    <t>PIPE, PSS, D.I., CL 50, 8 IN</t>
  </si>
  <si>
    <t>717750</t>
  </si>
  <si>
    <t>PIPE, PSS, D.I., CL 50, 10 IN</t>
  </si>
  <si>
    <t>717752</t>
  </si>
  <si>
    <t>PIPE, PSS, D.I., CL 50, 12 IN</t>
  </si>
  <si>
    <t>717778</t>
  </si>
  <si>
    <t>PIPE, PSS, D.I., CL 52, 8 IN</t>
  </si>
  <si>
    <t>717780</t>
  </si>
  <si>
    <t>PIPE, PSS, D.I., CL 52, 10 IN</t>
  </si>
  <si>
    <t>717782</t>
  </si>
  <si>
    <t>PIPE, PSS, D.I., CL 52, 12 IN</t>
  </si>
  <si>
    <t>PIPE, PSS, D.I., CL 52, 14 IN</t>
  </si>
  <si>
    <t>717786</t>
  </si>
  <si>
    <t>PIPE, PSS, D.I., CL 52, 16 IN</t>
  </si>
  <si>
    <t>717788</t>
  </si>
  <si>
    <t>PIPE, PSS, D.I., CL 52, 18 IN</t>
  </si>
  <si>
    <t>PIPE, PS or PSS, PVC, D3034 SDR 35, 8 IN</t>
  </si>
  <si>
    <t>PIPE, PS or PSS, PVC, D3034 SDR 35, 12 IN</t>
  </si>
  <si>
    <t>PIPE, PS or PSS, PVC, D3034 SDR 35, 15 IN</t>
  </si>
  <si>
    <t>TEE, VCP, 6 IN</t>
  </si>
  <si>
    <t>TEE, VCP, 8 IN</t>
  </si>
  <si>
    <t>TEE, VCP, 10 IN</t>
  </si>
  <si>
    <t>717846</t>
  </si>
  <si>
    <t>TEE, D.I., 6 IN</t>
  </si>
  <si>
    <t>717848</t>
  </si>
  <si>
    <t>TEE, D.I., 8 IN</t>
  </si>
  <si>
    <t>TEE, D.I., 10 IN</t>
  </si>
  <si>
    <t>TEE, D.I., 12 IN</t>
  </si>
  <si>
    <t>717866</t>
  </si>
  <si>
    <t>TEE, PVC, 6 IN</t>
  </si>
  <si>
    <t>717868</t>
  </si>
  <si>
    <t>TEE, PVC, 8 IN</t>
  </si>
  <si>
    <t>TEE, PVC, 10 IN</t>
  </si>
  <si>
    <t>717892</t>
  </si>
  <si>
    <t>TEE, 12 IN, CUT-IN EXISTING CONC PIPE</t>
  </si>
  <si>
    <t>717896</t>
  </si>
  <si>
    <t>TEE, 16 IN, CUT-IN EXISTING CONC PIPE</t>
  </si>
  <si>
    <t>717898</t>
  </si>
  <si>
    <t>TEE, 18 IN, CUT-IN EXISTING CONC PIPE</t>
  </si>
  <si>
    <t>717899</t>
  </si>
  <si>
    <t>TEE, 24 IN, CUT-IN EXISTING CONC PIPE</t>
  </si>
  <si>
    <t>717902</t>
  </si>
  <si>
    <t>DAM, CLAY TRENCH</t>
  </si>
  <si>
    <t>TEMPORARY SEWER BYPASS</t>
  </si>
  <si>
    <t>TELEVISION INSPECTION</t>
  </si>
  <si>
    <t>SECTION 7-19</t>
  </si>
  <si>
    <t>SEWER CLEAN OUT</t>
  </si>
  <si>
    <t>719006</t>
  </si>
  <si>
    <t>SEWER CLEANOUT, 6 IN</t>
  </si>
  <si>
    <t>719008</t>
  </si>
  <si>
    <t>SEWER CLEANOUT, 8 IN</t>
  </si>
  <si>
    <t>SECTION 7-20</t>
  </si>
  <si>
    <t>ADJUSTMENT OF NEW AND EXISTING UTILITY STRUCTURES TO FINISH GRADE</t>
  </si>
  <si>
    <t>720005</t>
  </si>
  <si>
    <t>ADJUST EXISTING MH, CB, OR VC</t>
  </si>
  <si>
    <t>720010</t>
  </si>
  <si>
    <t>ADJUST EXISTING INLET</t>
  </si>
  <si>
    <t>720015</t>
  </si>
  <si>
    <t>ADJUST EXISTING MON FRAME &amp; COVER</t>
  </si>
  <si>
    <t>720020</t>
  </si>
  <si>
    <t>ADJUST EXISTING VALVE BOX</t>
  </si>
  <si>
    <t>720025</t>
  </si>
  <si>
    <t>ADJUST EXISTING MH, CB, OR VC W/RING EXT</t>
  </si>
  <si>
    <t>720030</t>
  </si>
  <si>
    <t>ADJUST EXISTING INLET W/RING EXT</t>
  </si>
  <si>
    <t>720045</t>
  </si>
  <si>
    <t>ADJUST EXISTING HANDHOLE</t>
  </si>
  <si>
    <t>ADJUST EXISTING VALVE BOX W/RING EXT</t>
  </si>
  <si>
    <t>720230</t>
  </si>
  <si>
    <t>UTILITY CASTING, TYPE 230</t>
  </si>
  <si>
    <t>720231</t>
  </si>
  <si>
    <t>UTILITY CASTING, TYPE 231 (RING EXTENSION)</t>
  </si>
  <si>
    <t>720235</t>
  </si>
  <si>
    <t>UTILITY CASTING, TYPE 230L</t>
  </si>
  <si>
    <t>720265</t>
  </si>
  <si>
    <t>UTILITY CASTING, TYPE 265, VANED GRATE</t>
  </si>
  <si>
    <t>720300</t>
  </si>
  <si>
    <t>UTILITY CASTING, TYPE 361</t>
  </si>
  <si>
    <t>INSTALL CASTING, UTILITY FURNISHED</t>
  </si>
  <si>
    <t>INSTALL GRATE/COVER, OWNER FURNISHED</t>
  </si>
  <si>
    <t>SECTION 8-02</t>
  </si>
  <si>
    <t>LANDSCAPE CONSTRUCTION</t>
  </si>
  <si>
    <t>802214</t>
  </si>
  <si>
    <t>PLANTING SOIL</t>
  </si>
  <si>
    <t>802220</t>
  </si>
  <si>
    <t>MULCH, BARK</t>
  </si>
  <si>
    <t>802230</t>
  </si>
  <si>
    <t>MULCH, DECOMPOSED ORGANIC</t>
  </si>
  <si>
    <t>802600</t>
  </si>
  <si>
    <t>SODDING   { QTY &gt; = 1,000 }</t>
  </si>
  <si>
    <t xml:space="preserve">                      { QTY &lt;  1,000 }      </t>
  </si>
  <si>
    <t>SEEDED LAWN INSTALLATION  { QTY &gt; = 10,000 }</t>
  </si>
  <si>
    <t xml:space="preserve">                                                       { QTY &lt;  10,000 }      </t>
  </si>
  <si>
    <t>SECTION 8-04</t>
  </si>
  <si>
    <t>CEMENT CONCRETE CURB, CURB AND GUTTER</t>
  </si>
  <si>
    <t>804005</t>
  </si>
  <si>
    <t>CURB, CEM CONC    {QTY &gt;= 1000}</t>
  </si>
  <si>
    <t xml:space="preserve">                                    {QTY  &lt;  1000}</t>
  </si>
  <si>
    <t>804010</t>
  </si>
  <si>
    <t>CURB, CEM CONC, MOUNTABLE</t>
  </si>
  <si>
    <t>804015</t>
  </si>
  <si>
    <t>CURB AND GUTTER, CEM CONC</t>
  </si>
  <si>
    <t>SECTION 8-06</t>
  </si>
  <si>
    <t>EXTRUDED CURB</t>
  </si>
  <si>
    <t>EXTRUDED CURB, HMA (CL 1/2 IN)</t>
  </si>
  <si>
    <t>EXTRUDED CURB, HMA (CL 1 IN)</t>
  </si>
  <si>
    <t>EXTRUDED CURB, CEM CONC</t>
  </si>
  <si>
    <t>EXTRUDED CURB, CEM CONC, HES (24 HR)</t>
  </si>
  <si>
    <t>SECTION 8-07</t>
  </si>
  <si>
    <t>PRECAST TRAFFIC CURB AND BLOCK TRAFFIC CURB</t>
  </si>
  <si>
    <t>807005</t>
  </si>
  <si>
    <t>CURB, TRAFFIC, PRECAST</t>
  </si>
  <si>
    <t>CURB, TRAFFIC, BLOCK</t>
  </si>
  <si>
    <t>SECTION 8-08</t>
  </si>
  <si>
    <t>PLASTIC LANE MARKERS AND TRAFFIC BUTTONS</t>
  </si>
  <si>
    <t>808001</t>
  </si>
  <si>
    <t>LANE MARKER TYPE 1</t>
  </si>
  <si>
    <t>808002</t>
  </si>
  <si>
    <t>LANE MARKER TYPE 2</t>
  </si>
  <si>
    <t>PLASTIC TRAFFIC BUTTON</t>
  </si>
  <si>
    <t>SECTION 8-13</t>
  </si>
  <si>
    <t>MONUMENT CASES</t>
  </si>
  <si>
    <t>813020</t>
  </si>
  <si>
    <t>MONUMENT FRAME AND COVER</t>
  </si>
  <si>
    <t>RELOCATE OR RESET MON AND MON FRAME AND COVER</t>
  </si>
  <si>
    <t>813120</t>
  </si>
  <si>
    <t>RESET MONUMENT FRAME AND COVER</t>
  </si>
  <si>
    <t>813125</t>
  </si>
  <si>
    <t>RELOCATE MONUMENT FRAME AND COVER</t>
  </si>
  <si>
    <t>SECTION 8-14</t>
  </si>
  <si>
    <t>CEMENT CONCRETE SIDEWALK</t>
  </si>
  <si>
    <t>814005</t>
  </si>
  <si>
    <t>SIDEWALK, CEM CONC    {QTY &gt;= 500}</t>
  </si>
  <si>
    <t xml:space="preserve">                                            {QTY  &lt;  500}</t>
  </si>
  <si>
    <t>814010</t>
  </si>
  <si>
    <t>SIDEWALK, THICKENED EDGE</t>
  </si>
  <si>
    <t>CURB RAMP (422A)</t>
  </si>
  <si>
    <t>CURB RAMP (422B)</t>
  </si>
  <si>
    <t>CURB RAMP (422C)</t>
  </si>
  <si>
    <t>CURB RAMP, NON-STANDARD</t>
  </si>
  <si>
    <t>DETECTABLE WARNING PLATE RETROFIT</t>
  </si>
  <si>
    <t>DETECTABLE WARNING PLATE</t>
  </si>
  <si>
    <t>EXPOSED AGGREGATE CEM CONC TREATMENT, SIDEWALK</t>
  </si>
  <si>
    <t>SIX INCH SIDEWALK, CEM CONC</t>
  </si>
  <si>
    <t>PATTERNED CEM CONC TREATMENT, SIDEWALK, (PATTERNED)</t>
  </si>
  <si>
    <t>PATTERNED CEM CONC TREATMENT, SIDEWALK, (RUNNING BOND USED BRICK)</t>
  </si>
  <si>
    <t>SECTION 8-18</t>
  </si>
  <si>
    <t>CEMENT CONCRETE STAIRWAYS, LANDINGS AND STEPS</t>
  </si>
  <si>
    <t>STAIRWAY, CEM CONC, SPECIAL</t>
  </si>
  <si>
    <t>GUTTER, CEM CONC, TYPE 440</t>
  </si>
  <si>
    <t>818040</t>
  </si>
  <si>
    <t>STAIRWAY, CEM CONC, TYPE 440</t>
  </si>
  <si>
    <t>818140</t>
  </si>
  <si>
    <t>HANDRAIL, TYPE 440</t>
  </si>
  <si>
    <t>818142</t>
  </si>
  <si>
    <t>HANDRAIL, TYPE 442</t>
  </si>
  <si>
    <t>818143</t>
  </si>
  <si>
    <t>HANDRAIL, TYPE 443</t>
  </si>
  <si>
    <t>818241</t>
  </si>
  <si>
    <t>STEPS, CEM CONC</t>
  </si>
  <si>
    <t>SECTION 8-19</t>
  </si>
  <si>
    <t>CEMENT CONCRETE DRIVEWAY</t>
  </si>
  <si>
    <t>819006</t>
  </si>
  <si>
    <t>DRIVEWAY, CEM CONC, 6 IN</t>
  </si>
  <si>
    <t>819008</t>
  </si>
  <si>
    <t>DRIVEWAY, CEM CONC, 8 IN</t>
  </si>
  <si>
    <t>819018</t>
  </si>
  <si>
    <t>DRIVEWAY, CEM CONC, HES (24 HR), 8 IN</t>
  </si>
  <si>
    <t>DRIVEWAY, CEM CONC, HES (72 HR), 8 IN</t>
  </si>
  <si>
    <t>SECTION 8-21</t>
  </si>
  <si>
    <t>PERMANENT SIGNING AND POSTS</t>
  </si>
  <si>
    <t>INSTALL SIGN, TRAFFIC, OWNER FURNISHED</t>
  </si>
  <si>
    <t>INSTALL SIGN, STREET DESIGNATION, OWNER FURNISHED</t>
  </si>
  <si>
    <t>INSTALL SIGN, STREET NAME, OWNER FURNISHED, POST MT</t>
  </si>
  <si>
    <t>821025</t>
  </si>
  <si>
    <t>SIGN, BUS ZONE, OWNER FURNISHED</t>
  </si>
  <si>
    <t>821030</t>
  </si>
  <si>
    <t>POST, TRAFFIC SIGN</t>
  </si>
  <si>
    <t>821035</t>
  </si>
  <si>
    <t>POST, PARKING METER</t>
  </si>
  <si>
    <t>821040</t>
  </si>
  <si>
    <t>POST, STREET NAME</t>
  </si>
  <si>
    <t>821045</t>
  </si>
  <si>
    <t>POST, BUS ZONE</t>
  </si>
  <si>
    <t>821050</t>
  </si>
  <si>
    <t>RELOCATE SIGN, TRAFFIC</t>
  </si>
  <si>
    <t>821055</t>
  </si>
  <si>
    <t>RELOCATE SIGN, STREET NAME</t>
  </si>
  <si>
    <t>821060</t>
  </si>
  <si>
    <t>RELOCATE SIGN, BUS ZONE</t>
  </si>
  <si>
    <t>SECTION 8-22</t>
  </si>
  <si>
    <t>PAVEMENT MARKING</t>
  </si>
  <si>
    <t>822004</t>
  </si>
  <si>
    <t xml:space="preserve">PAVEMENT MARKING, PAINT, 4 IN STRIPE   </t>
  </si>
  <si>
    <t>822006</t>
  </si>
  <si>
    <t>PAVEMENT MARKING, PAINT, 6 IN STRIPE</t>
  </si>
  <si>
    <t>822008</t>
  </si>
  <si>
    <t>PAVEMENT MARKING, PAINT, 8 IN STRIPE</t>
  </si>
  <si>
    <t>822010</t>
  </si>
  <si>
    <t>PAVEMENT MARKING, PAINT, LEGEND/SYMBOL</t>
  </si>
  <si>
    <t>822018</t>
  </si>
  <si>
    <t xml:space="preserve">PAVEMENT MARKING, THERMO, 8 IN STRIPE    </t>
  </si>
  <si>
    <t>822020</t>
  </si>
  <si>
    <t>PAVEMENT MARKING, THERMO, LEGEND/SYMBOL</t>
  </si>
  <si>
    <t>PAVEMENT MARKING, PRESSURE SENSITIVE TAPE</t>
  </si>
  <si>
    <t>SHARROW, INSTALL OWNER FURNISHED</t>
  </si>
  <si>
    <t>SECTION 8-31</t>
  </si>
  <si>
    <t>TRAFFIC SIGNAL SYSTEM</t>
  </si>
  <si>
    <t>DETECTOR LOOP, 6 FT DIA.</t>
  </si>
  <si>
    <t>SECTION 8-40</t>
  </si>
  <si>
    <t>ADDITIONAL ITEMS</t>
  </si>
  <si>
    <t>Project Information</t>
  </si>
  <si>
    <t>Date:</t>
  </si>
  <si>
    <t>Latecomer Agreement #:</t>
  </si>
  <si>
    <t>Project Address:</t>
  </si>
  <si>
    <t>Project Contact Name:</t>
  </si>
  <si>
    <t>Project Contact Email:</t>
  </si>
  <si>
    <t>Prepared By:</t>
  </si>
  <si>
    <t>Utility System Improvement Cost Estimating Worksheet</t>
  </si>
  <si>
    <t>Instructions:</t>
  </si>
  <si>
    <t>Category</t>
  </si>
  <si>
    <t>Bid Item</t>
  </si>
  <si>
    <t>Bid Item Description</t>
  </si>
  <si>
    <t>Unit</t>
  </si>
  <si>
    <t>Quantity</t>
  </si>
  <si>
    <t>Unit Cost</t>
  </si>
  <si>
    <t>Total Cost</t>
  </si>
  <si>
    <t>This worksheet is used to provide the estimated costs for the utility system improvements outlined in the Latecomer Agreement. Per Director’s Rule ENG-420, the submitted costs must be solely associated with the design or construction of the water, drainage, or wastewater utility system improvements. Refer to the instructions and example below.</t>
  </si>
  <si>
    <t>1. Fill in the yellow cells (where applicable).</t>
  </si>
  <si>
    <t>2. Enter project information at the top of the worksheet.</t>
  </si>
  <si>
    <t>3. Enter data in the table for estimated project costs using the tab titled 'Unit Cost Items'.</t>
  </si>
  <si>
    <t>4. Insert additional rows as needed.</t>
  </si>
  <si>
    <t xml:space="preserve">5. The total will be calculated automatically at the bottom of the worksheet. </t>
  </si>
  <si>
    <t>6. Submit this completed Utility System Improvement Cost Estimating Worksheet to SPUWaterAvailability@seattle.gov.</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</si>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</sst>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8">
    <font>
      <sz val="11"/>
      <color theme="1"/>
      <name val="Aptos Narrow"/>
      <family val="2"/>
      <scheme val="minor"/>
    </font>
    <font>
      <sz val="11"/>
      <color theme="1"/>
      <name val="Aptos Narrow"/>
      <family val="2"/>
      <scheme val="minor"/>
    </font>
    <font>
      <b/>
      <sz val="11"/>
      <color theme="1"/>
      <name val="Aptos Narrow"/>
      <family val="2"/>
      <scheme val="minor"/>
    </font>
    <font>
      <sz val="12"/>
      <color theme="1"/>
      <name val="Aptos Narrow"/>
      <family val="2"/>
      <scheme val="minor"/>
    </font>
    <font>
      <sz val="10"/>
      <color theme="1"/>
      <name val="Aptos Narrow"/>
      <family val="2"/>
      <scheme val="minor"/>
    </font>
    <font>
      <sz val="10"/>
      <color theme="1"/>
      <name val="Arial"/>
      <family val="2"/>
    </font>
    <font>
      <b/>
      <sz val="10"/>
      <color theme="1"/>
      <name val="Aptos Narrow"/>
      <family val="2"/>
      <scheme val="minor"/>
    </font>
    <font>
      <b/>
      <sz val="18"/>
      <color theme="1"/>
      <name val="Calibri"/>
      <family val="2"/>
    </font>
    <font>
      <sz val="20"/>
      <color theme="1"/>
      <name val="Aptos Narrow"/>
      <family val="2"/>
      <scheme val="minor"/>
    </font>
    <font>
      <b/>
      <sz val="20"/>
      <color theme="1"/>
      <name val="Aptos Narrow"/>
      <family val="2"/>
      <scheme val="minor"/>
    </font>
    <font>
      <b/>
      <sz val="10"/>
      <color rgb="FF000000"/>
      <name val="Aptos Narrow"/>
      <family val="2"/>
      <scheme val="minor"/>
    </font>
    <font>
      <b/>
      <sz val="11"/>
      <color rgb="FF000000"/>
      <name val="Aptos Narrow"/>
      <family val="2"/>
      <scheme val="minor"/>
    </font>
    <font>
      <b/>
      <sz val="12"/>
      <color rgb="FF000000"/>
      <name val="Aptos Narrow"/>
      <family val="2"/>
      <scheme val="minor"/>
    </font>
    <font>
      <b/>
      <sz val="18"/>
      <color theme="1"/>
      <name val="Aptos Narrow"/>
      <family val="2"/>
      <scheme val="minor"/>
    </font>
    <font>
      <sz val="11"/>
      <color rgb="FF1C2126"/>
      <name val="HelveticaNeue"/>
    </font>
    <font>
      <b/>
      <i/>
      <sz val="9"/>
      <name val="Arial"/>
      <family val="2"/>
    </font>
    <font>
      <sz val="10"/>
      <name val="Arial"/>
      <family val="2"/>
    </font>
    <font>
      <b/>
      <sz val="10"/>
      <name val="Arial"/>
      <family val="2"/>
    </font>
    <font>
      <sz val="8"/>
      <name val="Arial"/>
      <family val="2"/>
    </font>
    <font>
      <b/>
      <sz val="8"/>
      <name val="Arial"/>
      <family val="2"/>
    </font>
    <font>
      <b/>
      <sz val="14"/>
      <name val="Arial"/>
      <family val="2"/>
    </font>
    <font>
      <u/>
      <sz val="8"/>
      <color rgb="FF0000FF"/>
      <name val="Arial"/>
      <family val="2"/>
    </font>
    <font>
      <b/>
      <u/>
      <sz val="8"/>
      <name val="Arial"/>
      <family val="2"/>
    </font>
    <font>
      <u/>
      <sz val="8"/>
      <name val="Arial"/>
      <family val="2"/>
    </font>
    <font>
      <sz val="9"/>
      <name val="Arial"/>
      <family val="2"/>
    </font>
    <font>
      <i/>
      <sz val="9"/>
      <name val="Arial"/>
      <family val="2"/>
    </font>
    <font>
      <sz val="9"/>
      <name val="Arial Narrow"/>
      <family val="2"/>
    </font>
    <font>
      <sz val="10"/>
      <color rgb="FF0000FF"/>
      <name val="Calibri"/>
      <family val="2"/>
    </font>
  </fonts>
  <fills count="8">
    <fill>
      <patternFill patternType="none"/>
    </fill>
    <fill>
      <patternFill patternType="gray125"/>
    </fill>
    <fill>
      <patternFill patternType="solid">
        <fgColor rgb="FFFFFFCC"/>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theme="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0" fontId="3" fillId="0" borderId="0"/>
    <xf numFmtId="0" fontId="16" fillId="0" borderId="0"/>
    <xf numFmtId="0" fontId="16" fillId="0" borderId="0"/>
  </cellStyleXfs>
  <cellXfs count="118">
    <xf numFmtId="0" fontId="0" fillId="0" borderId="0" xfId="0"/>
    <xf numFmtId="0" fontId="4" fillId="0" borderId="0" xfId="2" applyFont="1"/>
    <xf numFmtId="14" fontId="5" fillId="0" borderId="0" xfId="2" applyNumberFormat="1" applyFont="1" applyAlignment="1">
      <alignment horizontal="left"/>
    </xf>
    <xf numFmtId="14" fontId="4" fillId="0" borderId="0" xfId="2" applyNumberFormat="1" applyFont="1"/>
    <xf numFmtId="0" fontId="4" fillId="0" borderId="0" xfId="2" applyFont="1" applyAlignment="1">
      <alignment horizontal="right"/>
    </xf>
    <xf numFmtId="0" fontId="6" fillId="0" borderId="0" xfId="2" applyFont="1" applyAlignment="1">
      <alignment horizontal="right"/>
    </xf>
    <xf numFmtId="0" fontId="7" fillId="0" borderId="0" xfId="2" applyFont="1" applyAlignment="1">
      <alignment horizontal="left" vertical="center" indent="1"/>
    </xf>
    <xf numFmtId="0" fontId="10" fillId="0" borderId="0" xfId="2" applyFont="1" applyAlignment="1">
      <alignment horizontal="right" vertical="center" indent="1"/>
    </xf>
    <xf numFmtId="14" fontId="8" fillId="0" borderId="0" xfId="2" applyNumberFormat="1" applyFont="1" applyAlignment="1">
      <alignment vertical="center"/>
    </xf>
    <xf numFmtId="14" fontId="6" fillId="0" borderId="0" xfId="2" applyNumberFormat="1" applyFont="1" applyAlignment="1">
      <alignment horizontal="center" vertical="center" wrapText="1"/>
    </xf>
    <xf numFmtId="0" fontId="6" fillId="0" borderId="0" xfId="2" applyFont="1" applyAlignment="1">
      <alignment horizontal="center" vertical="center" wrapText="1"/>
    </xf>
    <xf numFmtId="164" fontId="6" fillId="0" borderId="0" xfId="2" applyNumberFormat="1" applyFont="1" applyAlignment="1">
      <alignment horizontal="center" vertical="center" wrapText="1"/>
    </xf>
    <xf numFmtId="14" fontId="4" fillId="0" borderId="0" xfId="2" applyNumberFormat="1" applyFont="1" applyAlignment="1">
      <alignment horizontal="center" vertical="center"/>
    </xf>
    <xf numFmtId="0" fontId="4" fillId="0" borderId="0" xfId="2" applyFont="1" applyAlignment="1">
      <alignment horizontal="center" vertical="center"/>
    </xf>
    <xf numFmtId="0" fontId="4" fillId="0" borderId="0" xfId="2" applyFont="1" applyAlignment="1">
      <alignment horizontal="left" vertical="center"/>
    </xf>
    <xf numFmtId="44" fontId="4" fillId="0" borderId="0" xfId="2" applyNumberFormat="1" applyFont="1" applyAlignment="1">
      <alignment horizontal="center" vertical="center"/>
    </xf>
    <xf numFmtId="44" fontId="6" fillId="0" borderId="0" xfId="2" applyNumberFormat="1" applyFont="1"/>
    <xf numFmtId="0" fontId="2" fillId="0" borderId="12" xfId="2" applyFont="1" applyBorder="1" applyAlignment="1">
      <alignment horizontal="right"/>
    </xf>
    <xf numFmtId="0" fontId="11" fillId="0" borderId="1" xfId="2" applyFont="1" applyBorder="1" applyAlignment="1">
      <alignment horizontal="right" vertical="center" indent="1"/>
    </xf>
    <xf numFmtId="0" fontId="1" fillId="3" borderId="8" xfId="2" applyFont="1" applyFill="1" applyBorder="1" applyAlignment="1">
      <alignment horizontal="left" vertical="center" indent="1"/>
    </xf>
    <xf numFmtId="0" fontId="1" fillId="3" borderId="6" xfId="2" applyFont="1" applyFill="1" applyBorder="1" applyAlignment="1">
      <alignment horizontal="left" vertical="center" indent="1"/>
    </xf>
    <xf numFmtId="14" fontId="9" fillId="0" borderId="0" xfId="2" applyNumberFormat="1" applyFont="1" applyAlignment="1">
      <alignment vertical="center"/>
    </xf>
    <xf numFmtId="44" fontId="2" fillId="0" borderId="0" xfId="2" applyNumberFormat="1" applyFont="1"/>
    <xf numFmtId="0" fontId="12" fillId="0" borderId="0" xfId="2" applyFont="1" applyAlignment="1">
      <alignment vertical="center"/>
    </xf>
    <xf numFmtId="14" fontId="4" fillId="0" borderId="0" xfId="2" applyNumberFormat="1" applyFont="1" applyAlignment="1">
      <alignment vertical="center" wrapText="1"/>
    </xf>
    <xf numFmtId="0" fontId="13" fillId="0" borderId="0" xfId="2" applyFont="1" applyAlignment="1">
      <alignment vertical="center"/>
    </xf>
    <xf numFmtId="0" fontId="13" fillId="0" borderId="1" xfId="2" applyFont="1" applyBorder="1" applyAlignment="1">
      <alignment vertical="center"/>
    </xf>
    <xf numFmtId="164" fontId="4" fillId="0" borderId="0" xfId="2" applyNumberFormat="1" applyFont="1"/>
    <xf numFmtId="14" fontId="1" fillId="2" borderId="1" xfId="2" applyNumberFormat="1" applyFont="1" applyFill="1" applyBorder="1" applyAlignment="1">
      <alignment horizontal="center" vertical="center" wrapText="1"/>
    </xf>
    <xf numFmtId="0" fontId="1" fillId="2" borderId="1" xfId="2" applyFont="1" applyFill="1" applyBorder="1" applyAlignment="1">
      <alignment horizontal="center" vertical="center" wrapText="1"/>
    </xf>
    <xf numFmtId="0" fontId="1" fillId="2" borderId="1" xfId="2" applyFont="1" applyFill="1" applyBorder="1" applyAlignment="1">
      <alignment horizontal="left" vertical="center" wrapText="1"/>
    </xf>
    <xf numFmtId="0" fontId="14" fillId="2" borderId="1" xfId="2" applyFont="1" applyFill="1" applyBorder="1" applyAlignment="1">
      <alignment horizontal="center" vertical="center" wrapText="1"/>
    </xf>
    <xf numFmtId="0" fontId="2" fillId="2" borderId="1" xfId="2" applyFont="1" applyFill="1" applyBorder="1" applyAlignment="1">
      <alignment horizontal="left" vertical="center" wrapText="1"/>
    </xf>
    <xf numFmtId="44" fontId="2" fillId="0" borderId="12" xfId="2" applyNumberFormat="1" applyFont="1" applyBorder="1"/>
    <xf numFmtId="14" fontId="1" fillId="2" borderId="11" xfId="2" applyNumberFormat="1" applyFont="1" applyFill="1" applyBorder="1" applyAlignment="1">
      <alignment horizontal="center" vertical="center" wrapText="1"/>
    </xf>
    <xf numFmtId="44" fontId="1" fillId="2" borderId="9" xfId="1" applyFont="1" applyFill="1" applyBorder="1" applyAlignment="1">
      <alignment horizontal="center" vertical="center" wrapText="1"/>
    </xf>
    <xf numFmtId="14" fontId="1" fillId="2" borderId="15" xfId="2" applyNumberFormat="1" applyFont="1" applyFill="1" applyBorder="1" applyAlignment="1">
      <alignment horizontal="center" vertical="center" wrapText="1"/>
    </xf>
    <xf numFmtId="14" fontId="1" fillId="2" borderId="7" xfId="2" applyNumberFormat="1" applyFont="1" applyFill="1" applyBorder="1" applyAlignment="1">
      <alignment horizontal="center" vertical="center" wrapText="1"/>
    </xf>
    <xf numFmtId="0" fontId="1" fillId="2" borderId="7" xfId="2" applyFont="1" applyFill="1" applyBorder="1" applyAlignment="1">
      <alignment horizontal="center" vertical="center" wrapText="1"/>
    </xf>
    <xf numFmtId="0" fontId="1" fillId="2" borderId="7" xfId="2" applyFont="1" applyFill="1" applyBorder="1" applyAlignment="1">
      <alignment horizontal="left" vertical="center" wrapText="1"/>
    </xf>
    <xf numFmtId="44" fontId="1" fillId="2" borderId="2" xfId="1" applyFont="1" applyFill="1" applyBorder="1" applyAlignment="1">
      <alignment horizontal="center" vertical="center" wrapText="1"/>
    </xf>
    <xf numFmtId="14" fontId="11" fillId="3" borderId="16" xfId="2" applyNumberFormat="1" applyFont="1" applyFill="1" applyBorder="1" applyAlignment="1">
      <alignment horizontal="center" vertical="center" wrapText="1"/>
    </xf>
    <xf numFmtId="14" fontId="11" fillId="3" borderId="6" xfId="2" applyNumberFormat="1" applyFont="1" applyFill="1" applyBorder="1" applyAlignment="1">
      <alignment horizontal="center" vertical="center" wrapText="1"/>
    </xf>
    <xf numFmtId="0" fontId="11" fillId="3" borderId="6" xfId="2" applyFont="1" applyFill="1" applyBorder="1" applyAlignment="1">
      <alignment horizontal="center" vertical="center" wrapText="1"/>
    </xf>
    <xf numFmtId="164" fontId="11" fillId="3" borderId="4" xfId="2" applyNumberFormat="1" applyFont="1" applyFill="1" applyBorder="1" applyAlignment="1">
      <alignment horizontal="center" vertical="center" wrapText="1"/>
    </xf>
    <xf numFmtId="0" fontId="24" fillId="0" borderId="0" xfId="3" applyFont="1" applyAlignment="1">
      <alignment horizontal="center" wrapText="1"/>
    </xf>
    <xf numFmtId="0" fontId="25" fillId="0" borderId="0" xfId="3" applyFont="1" applyAlignment="1">
      <alignment horizontal="center" wrapText="1"/>
    </xf>
    <xf numFmtId="1" fontId="15" fillId="0" borderId="0" xfId="3" applyNumberFormat="1" applyFont="1" applyAlignment="1">
      <alignment horizontal="center" wrapText="1"/>
    </xf>
    <xf numFmtId="2" fontId="15" fillId="0" borderId="0" xfId="3" applyNumberFormat="1" applyFont="1" applyAlignment="1">
      <alignment horizontal="center" wrapText="1"/>
    </xf>
    <xf numFmtId="44" fontId="15" fillId="0" borderId="0" xfId="3" applyNumberFormat="1" applyFont="1" applyAlignment="1">
      <alignment horizontal="center" wrapText="1"/>
    </xf>
    <xf numFmtId="0" fontId="16" fillId="0" borderId="0" xfId="3" applyAlignment="1">
      <alignment horizontal="center"/>
    </xf>
    <xf numFmtId="0" fontId="16" fillId="0" borderId="0" xfId="3" applyAlignment="1">
      <alignment horizontal="center" wrapText="1"/>
    </xf>
    <xf numFmtId="0" fontId="16" fillId="0" borderId="0" xfId="3" applyAlignment="1">
      <alignment horizontal="left"/>
    </xf>
    <xf numFmtId="0" fontId="24" fillId="0" borderId="0" xfId="3" applyFont="1"/>
    <xf numFmtId="1" fontId="16" fillId="4" borderId="9" xfId="3" applyNumberFormat="1" applyFill="1" applyBorder="1" applyAlignment="1">
      <alignment horizontal="center"/>
    </xf>
    <xf numFmtId="1" fontId="16" fillId="4" borderId="10" xfId="3" applyNumberFormat="1" applyFill="1" applyBorder="1"/>
    <xf numFmtId="1" fontId="16" fillId="4" borderId="10" xfId="3" applyNumberFormat="1" applyFill="1" applyBorder="1" applyAlignment="1">
      <alignment horizontal="center"/>
    </xf>
    <xf numFmtId="44" fontId="16" fillId="4" borderId="10" xfId="3" applyNumberFormat="1" applyFill="1" applyBorder="1"/>
    <xf numFmtId="44" fontId="16" fillId="4" borderId="11" xfId="3" applyNumberFormat="1" applyFill="1" applyBorder="1"/>
    <xf numFmtId="0" fontId="16" fillId="0" borderId="0" xfId="3"/>
    <xf numFmtId="0" fontId="16" fillId="3" borderId="0" xfId="3" applyFill="1" applyAlignment="1">
      <alignment horizontal="center" vertical="center"/>
    </xf>
    <xf numFmtId="0" fontId="26" fillId="0" borderId="0" xfId="3" applyFont="1" applyAlignment="1">
      <alignment horizontal="center" vertical="center"/>
    </xf>
    <xf numFmtId="1" fontId="26" fillId="3" borderId="0" xfId="3" applyNumberFormat="1" applyFont="1" applyFill="1" applyAlignment="1">
      <alignment horizontal="center" vertical="center"/>
    </xf>
    <xf numFmtId="1" fontId="17" fillId="0" borderId="9" xfId="3" applyNumberFormat="1" applyFont="1" applyBorder="1" applyAlignment="1">
      <alignment horizontal="left"/>
    </xf>
    <xf numFmtId="1" fontId="16" fillId="5" borderId="10" xfId="3" applyNumberFormat="1" applyFill="1" applyBorder="1"/>
    <xf numFmtId="1" fontId="16" fillId="5" borderId="10" xfId="3" applyNumberFormat="1" applyFill="1" applyBorder="1" applyAlignment="1">
      <alignment horizontal="center"/>
    </xf>
    <xf numFmtId="44" fontId="16" fillId="5" borderId="10" xfId="3" applyNumberFormat="1" applyFill="1" applyBorder="1"/>
    <xf numFmtId="44" fontId="17" fillId="5" borderId="11" xfId="3" applyNumberFormat="1" applyFont="1" applyFill="1" applyBorder="1"/>
    <xf numFmtId="1" fontId="16" fillId="0" borderId="1" xfId="3" applyNumberFormat="1" applyBorder="1" applyAlignment="1">
      <alignment horizontal="center"/>
    </xf>
    <xf numFmtId="1" fontId="16" fillId="0" borderId="1" xfId="3" applyNumberFormat="1" applyBorder="1"/>
    <xf numFmtId="1" fontId="16" fillId="6" borderId="1" xfId="3" applyNumberFormat="1" applyFill="1" applyBorder="1" applyAlignment="1">
      <alignment horizontal="center"/>
    </xf>
    <xf numFmtId="44" fontId="16" fillId="0" borderId="1" xfId="3" applyNumberFormat="1" applyBorder="1"/>
    <xf numFmtId="44" fontId="16" fillId="6" borderId="1" xfId="3" applyNumberFormat="1" applyFill="1" applyBorder="1"/>
    <xf numFmtId="1" fontId="16" fillId="6" borderId="1" xfId="3" applyNumberFormat="1" applyFill="1" applyBorder="1"/>
    <xf numFmtId="1" fontId="24" fillId="3" borderId="0" xfId="3" applyNumberFormat="1" applyFont="1" applyFill="1" applyAlignment="1">
      <alignment horizontal="center" vertical="center"/>
    </xf>
    <xf numFmtId="0" fontId="16" fillId="0" borderId="1" xfId="3" applyBorder="1" applyAlignment="1">
      <alignment horizontal="center"/>
    </xf>
    <xf numFmtId="1" fontId="16" fillId="0" borderId="1" xfId="4" applyNumberFormat="1" applyBorder="1" applyAlignment="1">
      <alignment horizontal="center"/>
    </xf>
    <xf numFmtId="1" fontId="16" fillId="0" borderId="1" xfId="4" applyNumberFormat="1" applyBorder="1" applyAlignment="1">
      <alignment horizontal="left"/>
    </xf>
    <xf numFmtId="44" fontId="16" fillId="6" borderId="1" xfId="4" applyNumberFormat="1" applyFill="1" applyBorder="1"/>
    <xf numFmtId="1" fontId="5" fillId="0" borderId="1" xfId="3" applyNumberFormat="1" applyFont="1" applyBorder="1"/>
    <xf numFmtId="1" fontId="16" fillId="0" borderId="1" xfId="3" quotePrefix="1" applyNumberFormat="1" applyBorder="1" applyAlignment="1">
      <alignment horizontal="center"/>
    </xf>
    <xf numFmtId="1" fontId="16" fillId="0" borderId="1" xfId="3" applyNumberFormat="1" applyBorder="1" applyAlignment="1">
      <alignment horizontal="left"/>
    </xf>
    <xf numFmtId="1" fontId="16" fillId="0" borderId="1" xfId="3" applyNumberFormat="1" applyBorder="1" applyAlignment="1">
      <alignment horizontal="center" vertical="top"/>
    </xf>
    <xf numFmtId="1" fontId="16" fillId="0" borderId="1" xfId="3" applyNumberFormat="1" applyBorder="1" applyAlignment="1">
      <alignment wrapText="1"/>
    </xf>
    <xf numFmtId="1" fontId="16" fillId="6" borderId="10" xfId="3" applyNumberFormat="1" applyFill="1" applyBorder="1"/>
    <xf numFmtId="1" fontId="16" fillId="6" borderId="10" xfId="3" applyNumberFormat="1" applyFill="1" applyBorder="1" applyAlignment="1">
      <alignment horizontal="center"/>
    </xf>
    <xf numFmtId="44" fontId="16" fillId="7" borderId="10" xfId="3" applyNumberFormat="1" applyFill="1" applyBorder="1"/>
    <xf numFmtId="44" fontId="16" fillId="0" borderId="11" xfId="3" applyNumberFormat="1" applyBorder="1"/>
    <xf numFmtId="1" fontId="16" fillId="0" borderId="0" xfId="3" applyNumberFormat="1" applyAlignment="1">
      <alignment horizontal="center"/>
    </xf>
    <xf numFmtId="1" fontId="16" fillId="0" borderId="0" xfId="3" applyNumberFormat="1"/>
    <xf numFmtId="44" fontId="16" fillId="0" borderId="0" xfId="3" applyNumberFormat="1"/>
    <xf numFmtId="0" fontId="0" fillId="3" borderId="7" xfId="2" applyFont="1" applyFill="1" applyBorder="1" applyAlignment="1">
      <alignment horizontal="left" vertical="center" indent="1"/>
    </xf>
    <xf numFmtId="0" fontId="18" fillId="3" borderId="2" xfId="3" applyFont="1" applyFill="1" applyBorder="1" applyAlignment="1">
      <alignment horizontal="left" vertical="top" wrapText="1"/>
    </xf>
    <xf numFmtId="0" fontId="18" fillId="3" borderId="14" xfId="3" applyFont="1" applyFill="1" applyBorder="1" applyAlignment="1">
      <alignment horizontal="left" vertical="top" wrapText="1"/>
    </xf>
    <xf numFmtId="0" fontId="18" fillId="3" borderId="15"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3" borderId="0" xfId="3" applyFont="1" applyFill="1" applyAlignment="1">
      <alignment horizontal="left" vertical="top" wrapText="1"/>
    </xf>
    <xf numFmtId="0" fontId="18" fillId="3" borderId="13" xfId="3" applyFont="1" applyFill="1" applyBorder="1" applyAlignment="1">
      <alignment horizontal="left" vertical="top" wrapText="1"/>
    </xf>
    <xf numFmtId="0" fontId="16" fillId="0" borderId="3" xfId="3" applyBorder="1" applyAlignment="1">
      <alignment horizontal="left" wrapText="1"/>
    </xf>
    <xf numFmtId="0" fontId="16" fillId="0" borderId="0" xfId="3" applyAlignment="1">
      <alignment horizontal="left" wrapText="1"/>
    </xf>
    <xf numFmtId="0" fontId="16" fillId="0" borderId="13" xfId="3" applyBorder="1" applyAlignment="1">
      <alignment horizontal="left" wrapText="1"/>
    </xf>
    <xf numFmtId="0" fontId="16" fillId="0" borderId="3" xfId="3" applyBorder="1" applyAlignment="1">
      <alignment horizontal="left"/>
    </xf>
    <xf numFmtId="0" fontId="16" fillId="0" borderId="0" xfId="3" applyAlignment="1">
      <alignment horizontal="left"/>
    </xf>
    <xf numFmtId="0" fontId="16" fillId="0" borderId="13" xfId="3" applyBorder="1" applyAlignment="1">
      <alignment horizontal="left"/>
    </xf>
    <xf numFmtId="0" fontId="16" fillId="0" borderId="3" xfId="3" applyBorder="1"/>
    <xf numFmtId="0" fontId="16" fillId="0" borderId="0" xfId="3"/>
    <xf numFmtId="0" fontId="16" fillId="0" borderId="13" xfId="3" applyBorder="1"/>
    <xf numFmtId="0" fontId="16" fillId="0" borderId="4" xfId="3" applyBorder="1"/>
    <xf numFmtId="0" fontId="16" fillId="0" borderId="5" xfId="3" applyBorder="1"/>
    <xf numFmtId="0" fontId="16" fillId="0" borderId="16" xfId="3" applyBorder="1"/>
    <xf numFmtId="14" fontId="13" fillId="0" borderId="9" xfId="2" applyNumberFormat="1" applyFont="1" applyBorder="1" applyAlignment="1">
      <alignment horizontal="center" vertical="center"/>
    </xf>
    <xf numFmtId="14" fontId="13" fillId="0" borderId="10" xfId="2" applyNumberFormat="1" applyFont="1" applyBorder="1" applyAlignment="1">
      <alignment horizontal="center" vertical="center"/>
    </xf>
    <xf numFmtId="14" fontId="13" fillId="0" borderId="11" xfId="2" applyNumberFormat="1" applyFont="1" applyBorder="1" applyAlignment="1">
      <alignment horizontal="center" vertical="center"/>
    </xf>
    <xf numFmtId="0" fontId="0" fillId="3" borderId="7" xfId="2" applyFont="1" applyFill="1" applyBorder="1" applyAlignment="1">
      <alignment horizontal="left" vertical="center" wrapText="1" indent="1"/>
    </xf>
    <xf numFmtId="0" fontId="0" fillId="3" borderId="8" xfId="2" applyFont="1" applyFill="1" applyBorder="1" applyAlignment="1">
      <alignment horizontal="left" vertical="center" wrapText="1" indent="1"/>
    </xf>
    <xf numFmtId="0" fontId="0" fillId="3" borderId="6" xfId="2" applyFont="1" applyFill="1" applyBorder="1" applyAlignment="1">
      <alignment horizontal="left" vertical="center" wrapText="1" indent="1"/>
    </xf>
    <xf numFmtId="14" fontId="4" fillId="2" borderId="1" xfId="2" applyNumberFormat="1" applyFont="1" applyFill="1" applyBorder="1" applyAlignment="1">
      <alignment horizontal="center" vertical="center" wrapText="1"/>
    </xf>
    <xf numFmtId="0" fontId="12" fillId="0" borderId="1" xfId="2" applyFont="1" applyBorder="1" applyAlignment="1">
      <alignment horizontal="center" vertical="center"/>
    </xf>
  </cellXfs>
  <cellStyles count="5">
    <cellStyle name="Currency" xfId="1" builtinId="4"/>
    <cellStyle name="Normal" xfId="0" builtinId="0"/>
    <cellStyle name="Normal 11" xfId="2" xr:uid="{EDFD3824-7E10-442E-89C8-C7442C971DC4}"/>
    <cellStyle name="Normal 2" xfId="3" xr:uid="{A47A6FB0-3086-4471-8DBB-4112E13B3636}"/>
    <cellStyle name="Normal 9" xfId="4" xr:uid="{CE40C033-6B45-484E-846E-FD24DA22B158}"/>
  </cellStyles>
  <dxfs count="11">
    <dxf>
      <font>
        <b val="0"/>
        <i val="0"/>
        <strike val="0"/>
        <condense val="0"/>
        <extend val="0"/>
        <outline val="0"/>
        <shadow val="0"/>
        <u val="none"/>
        <vertAlign val="baseline"/>
        <sz val="11"/>
        <color theme="1"/>
        <name val="Aptos Narrow"/>
        <family val="2"/>
        <scheme val="minor"/>
      </font>
      <numFmt numFmtId="34" formatCode="_(&quot;$&quot;* #,##0.00_);_(&quot;$&quot;* \(#,##0.00\);_(&quot;$&quot;* &quot;-&quot;??_);_(@_)"/>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numFmt numFmtId="19" formatCode="m/d/yyyy"/>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numFmt numFmtId="19" formatCode="m/d/yyyy"/>
      <fill>
        <patternFill patternType="solid">
          <fgColor indexed="64"/>
          <bgColor rgb="FFFFFFCC"/>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Aptos Narrow"/>
        <family val="2"/>
        <scheme val="minor"/>
      </font>
      <fill>
        <patternFill patternType="solid">
          <fgColor indexed="64"/>
          <bgColor theme="2"/>
        </patternFill>
      </fil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390525</xdr:colOff>
      <xdr:row>1</xdr:row>
      <xdr:rowOff>76200</xdr:rowOff>
    </xdr:from>
    <xdr:to>
      <xdr:col>16</xdr:col>
      <xdr:colOff>304800</xdr:colOff>
      <xdr:row>9</xdr:row>
      <xdr:rowOff>66676</xdr:rowOff>
    </xdr:to>
    <xdr:sp macro="" textlink="">
      <xdr:nvSpPr>
        <xdr:cNvPr id="2" name="Rectangle 1">
          <a:extLst>
            <a:ext uri="{FF2B5EF4-FFF2-40B4-BE49-F238E27FC236}">
              <a16:creationId xmlns:a16="http://schemas.microsoft.com/office/drawing/2014/main" id="{1C0860D1-7DE6-4B38-9D0F-6FAFF6A65C3C}"/>
            </a:ext>
          </a:extLst>
        </xdr:cNvPr>
        <xdr:cNvSpPr/>
      </xdr:nvSpPr>
      <xdr:spPr>
        <a:xfrm>
          <a:off x="11096625" y="581025"/>
          <a:ext cx="1743075" cy="1514476"/>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US" sz="1200" b="1">
              <a:solidFill>
                <a:schemeClr val="tx1"/>
              </a:solidFill>
            </a:rPr>
            <a:t>AUTOMATED</a:t>
          </a:r>
          <a:r>
            <a:rPr lang="en-US" sz="1200" b="1" baseline="0">
              <a:solidFill>
                <a:schemeClr val="tx1"/>
              </a:solidFill>
            </a:rPr>
            <a:t> FUNCTIONS</a:t>
          </a:r>
          <a:endParaRPr lang="en-US" sz="1200" b="1">
            <a:solidFill>
              <a:schemeClr val="tx1"/>
            </a:solidFill>
          </a:endParaRPr>
        </a:p>
      </xdr:txBody>
    </xdr:sp>
    <xdr:clientData/>
  </xdr:twoCellAnchor>
  <mc:AlternateContent xmlns:mc="http://schemas.openxmlformats.org/markup-compatibility/2006">
    <mc:Choice xmlns:a14="http://schemas.microsoft.com/office/drawing/2010/main" Requires="a14">
      <xdr:twoCellAnchor>
        <xdr:from>
          <xdr:col>13</xdr:col>
          <xdr:colOff>542925</xdr:colOff>
          <xdr:row>4</xdr:row>
          <xdr:rowOff>47625</xdr:rowOff>
        </xdr:from>
        <xdr:to>
          <xdr:col>16</xdr:col>
          <xdr:colOff>180975</xdr:colOff>
          <xdr:row>6</xdr:row>
          <xdr:rowOff>85725</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FF"/>
                  </a:solidFill>
                  <a:latin typeface="Calibri"/>
                  <a:ea typeface="Calibri"/>
                  <a:cs typeface="Calibri"/>
                </a:rPr>
                <a:t>Print Unit Cost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9</xdr:col>
      <xdr:colOff>0</xdr:colOff>
      <xdr:row>7</xdr:row>
      <xdr:rowOff>0</xdr:rowOff>
    </xdr:from>
    <xdr:ext cx="184731" cy="264560"/>
    <xdr:sp macro="" textlink="">
      <xdr:nvSpPr>
        <xdr:cNvPr id="2" name="TextBox 1">
          <a:extLst>
            <a:ext uri="{FF2B5EF4-FFF2-40B4-BE49-F238E27FC236}">
              <a16:creationId xmlns:a16="http://schemas.microsoft.com/office/drawing/2014/main" id="{55E496EB-0410-4706-9331-0B3EAD66AE59}"/>
            </a:ext>
          </a:extLst>
        </xdr:cNvPr>
        <xdr:cNvSpPr txBox="1"/>
      </xdr:nvSpPr>
      <xdr:spPr>
        <a:xfrm>
          <a:off x="13335000" y="97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9</xdr:col>
      <xdr:colOff>0</xdr:colOff>
      <xdr:row>7</xdr:row>
      <xdr:rowOff>0</xdr:rowOff>
    </xdr:from>
    <xdr:ext cx="184731" cy="264560"/>
    <xdr:sp macro="" textlink="">
      <xdr:nvSpPr>
        <xdr:cNvPr id="3" name="TextBox 2">
          <a:extLst>
            <a:ext uri="{FF2B5EF4-FFF2-40B4-BE49-F238E27FC236}">
              <a16:creationId xmlns:a16="http://schemas.microsoft.com/office/drawing/2014/main" id="{9616450F-FEDB-4D37-9783-1F66F7A31C84}"/>
            </a:ext>
          </a:extLst>
        </xdr:cNvPr>
        <xdr:cNvSpPr txBox="1"/>
      </xdr:nvSpPr>
      <xdr:spPr>
        <a:xfrm>
          <a:off x="13335000" y="97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9</xdr:col>
      <xdr:colOff>0</xdr:colOff>
      <xdr:row>7</xdr:row>
      <xdr:rowOff>0</xdr:rowOff>
    </xdr:from>
    <xdr:ext cx="184731" cy="264560"/>
    <xdr:sp macro="" textlink="">
      <xdr:nvSpPr>
        <xdr:cNvPr id="4" name="TextBox 3">
          <a:extLst>
            <a:ext uri="{FF2B5EF4-FFF2-40B4-BE49-F238E27FC236}">
              <a16:creationId xmlns:a16="http://schemas.microsoft.com/office/drawing/2014/main" id="{7F364A20-B249-4966-94A7-21F192C0F2F3}"/>
            </a:ext>
          </a:extLst>
        </xdr:cNvPr>
        <xdr:cNvSpPr txBox="1"/>
      </xdr:nvSpPr>
      <xdr:spPr>
        <a:xfrm>
          <a:off x="13335000" y="97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9</xdr:col>
      <xdr:colOff>0</xdr:colOff>
      <xdr:row>7</xdr:row>
      <xdr:rowOff>0</xdr:rowOff>
    </xdr:from>
    <xdr:ext cx="184731" cy="264560"/>
    <xdr:sp macro="" textlink="">
      <xdr:nvSpPr>
        <xdr:cNvPr id="5" name="TextBox 4">
          <a:extLst>
            <a:ext uri="{FF2B5EF4-FFF2-40B4-BE49-F238E27FC236}">
              <a16:creationId xmlns:a16="http://schemas.microsoft.com/office/drawing/2014/main" id="{376BFD34-026F-4EA6-9F18-20C2AD0C799E}"/>
            </a:ext>
          </a:extLst>
        </xdr:cNvPr>
        <xdr:cNvSpPr txBox="1"/>
      </xdr:nvSpPr>
      <xdr:spPr>
        <a:xfrm>
          <a:off x="13335000" y="97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9</xdr:col>
      <xdr:colOff>0</xdr:colOff>
      <xdr:row>7</xdr:row>
      <xdr:rowOff>0</xdr:rowOff>
    </xdr:from>
    <xdr:ext cx="184731" cy="264560"/>
    <xdr:sp macro="" textlink="">
      <xdr:nvSpPr>
        <xdr:cNvPr id="6" name="TextBox 5">
          <a:extLst>
            <a:ext uri="{FF2B5EF4-FFF2-40B4-BE49-F238E27FC236}">
              <a16:creationId xmlns:a16="http://schemas.microsoft.com/office/drawing/2014/main" id="{29D1C1E9-72D9-496A-806B-5C826AFABA32}"/>
            </a:ext>
          </a:extLst>
        </xdr:cNvPr>
        <xdr:cNvSpPr txBox="1"/>
      </xdr:nvSpPr>
      <xdr:spPr>
        <a:xfrm>
          <a:off x="13335000" y="97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9</xdr:col>
      <xdr:colOff>0</xdr:colOff>
      <xdr:row>7</xdr:row>
      <xdr:rowOff>0</xdr:rowOff>
    </xdr:from>
    <xdr:ext cx="184731" cy="264560"/>
    <xdr:sp macro="" textlink="">
      <xdr:nvSpPr>
        <xdr:cNvPr id="7" name="TextBox 6">
          <a:extLst>
            <a:ext uri="{FF2B5EF4-FFF2-40B4-BE49-F238E27FC236}">
              <a16:creationId xmlns:a16="http://schemas.microsoft.com/office/drawing/2014/main" id="{4AA977CB-AA80-43D3-98AA-30F182D4DDD9}"/>
            </a:ext>
          </a:extLst>
        </xdr:cNvPr>
        <xdr:cNvSpPr txBox="1"/>
      </xdr:nvSpPr>
      <xdr:spPr>
        <a:xfrm>
          <a:off x="13335000" y="97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9</xdr:col>
      <xdr:colOff>0</xdr:colOff>
      <xdr:row>7</xdr:row>
      <xdr:rowOff>0</xdr:rowOff>
    </xdr:from>
    <xdr:ext cx="184731" cy="264560"/>
    <xdr:sp macro="" textlink="">
      <xdr:nvSpPr>
        <xdr:cNvPr id="8" name="TextBox 7">
          <a:extLst>
            <a:ext uri="{FF2B5EF4-FFF2-40B4-BE49-F238E27FC236}">
              <a16:creationId xmlns:a16="http://schemas.microsoft.com/office/drawing/2014/main" id="{4C86450F-6E41-44DD-97F9-23E511EAA1D1}"/>
            </a:ext>
          </a:extLst>
        </xdr:cNvPr>
        <xdr:cNvSpPr txBox="1"/>
      </xdr:nvSpPr>
      <xdr:spPr>
        <a:xfrm>
          <a:off x="13335000" y="97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9</xdr:col>
      <xdr:colOff>0</xdr:colOff>
      <xdr:row>7</xdr:row>
      <xdr:rowOff>0</xdr:rowOff>
    </xdr:from>
    <xdr:ext cx="184731" cy="264560"/>
    <xdr:sp macro="" textlink="">
      <xdr:nvSpPr>
        <xdr:cNvPr id="9" name="TextBox 8">
          <a:extLst>
            <a:ext uri="{FF2B5EF4-FFF2-40B4-BE49-F238E27FC236}">
              <a16:creationId xmlns:a16="http://schemas.microsoft.com/office/drawing/2014/main" id="{DD530C3F-D06B-4C38-94BD-DB04F0A0E63F}"/>
            </a:ext>
          </a:extLst>
        </xdr:cNvPr>
        <xdr:cNvSpPr txBox="1"/>
      </xdr:nvSpPr>
      <xdr:spPr>
        <a:xfrm>
          <a:off x="13335000" y="97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1</xdr:row>
      <xdr:rowOff>0</xdr:rowOff>
    </xdr:from>
    <xdr:ext cx="184731" cy="264560"/>
    <xdr:sp macro="" textlink="">
      <xdr:nvSpPr>
        <xdr:cNvPr id="10" name="TextBox 9">
          <a:extLst>
            <a:ext uri="{FF2B5EF4-FFF2-40B4-BE49-F238E27FC236}">
              <a16:creationId xmlns:a16="http://schemas.microsoft.com/office/drawing/2014/main" id="{5F70AF48-32C1-4BBC-957F-57544FD4489E}"/>
            </a:ext>
          </a:extLst>
        </xdr:cNvPr>
        <xdr:cNvSpPr txBox="1"/>
      </xdr:nvSpPr>
      <xdr:spPr>
        <a:xfrm>
          <a:off x="139541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2</xdr:row>
      <xdr:rowOff>0</xdr:rowOff>
    </xdr:from>
    <xdr:ext cx="184731" cy="264560"/>
    <xdr:sp macro="" textlink="">
      <xdr:nvSpPr>
        <xdr:cNvPr id="11" name="TextBox 10">
          <a:extLst>
            <a:ext uri="{FF2B5EF4-FFF2-40B4-BE49-F238E27FC236}">
              <a16:creationId xmlns:a16="http://schemas.microsoft.com/office/drawing/2014/main" id="{A6A21B6A-EBD2-4A16-9288-AE6E81E50565}"/>
            </a:ext>
          </a:extLst>
        </xdr:cNvPr>
        <xdr:cNvSpPr txBox="1"/>
      </xdr:nvSpPr>
      <xdr:spPr>
        <a:xfrm>
          <a:off x="13954125" y="16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2</xdr:row>
      <xdr:rowOff>0</xdr:rowOff>
    </xdr:from>
    <xdr:ext cx="184731" cy="264560"/>
    <xdr:sp macro="" textlink="">
      <xdr:nvSpPr>
        <xdr:cNvPr id="12" name="TextBox 11">
          <a:extLst>
            <a:ext uri="{FF2B5EF4-FFF2-40B4-BE49-F238E27FC236}">
              <a16:creationId xmlns:a16="http://schemas.microsoft.com/office/drawing/2014/main" id="{4EC98ACC-FB33-4D73-8C5A-EE2242C0C489}"/>
            </a:ext>
          </a:extLst>
        </xdr:cNvPr>
        <xdr:cNvSpPr txBox="1"/>
      </xdr:nvSpPr>
      <xdr:spPr>
        <a:xfrm>
          <a:off x="13954125" y="16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1</xdr:row>
      <xdr:rowOff>0</xdr:rowOff>
    </xdr:from>
    <xdr:ext cx="184731" cy="264560"/>
    <xdr:sp macro="" textlink="">
      <xdr:nvSpPr>
        <xdr:cNvPr id="13" name="TextBox 12">
          <a:extLst>
            <a:ext uri="{FF2B5EF4-FFF2-40B4-BE49-F238E27FC236}">
              <a16:creationId xmlns:a16="http://schemas.microsoft.com/office/drawing/2014/main" id="{F39A4E77-F173-4DFF-B828-AF2981963AAC}"/>
            </a:ext>
          </a:extLst>
        </xdr:cNvPr>
        <xdr:cNvSpPr txBox="1"/>
      </xdr:nvSpPr>
      <xdr:spPr>
        <a:xfrm>
          <a:off x="139541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1</xdr:row>
      <xdr:rowOff>0</xdr:rowOff>
    </xdr:from>
    <xdr:ext cx="184731" cy="264560"/>
    <xdr:sp macro="" textlink="">
      <xdr:nvSpPr>
        <xdr:cNvPr id="14" name="TextBox 13">
          <a:extLst>
            <a:ext uri="{FF2B5EF4-FFF2-40B4-BE49-F238E27FC236}">
              <a16:creationId xmlns:a16="http://schemas.microsoft.com/office/drawing/2014/main" id="{B9867FA7-7998-4608-895E-A5096D7DB352}"/>
            </a:ext>
          </a:extLst>
        </xdr:cNvPr>
        <xdr:cNvSpPr txBox="1"/>
      </xdr:nvSpPr>
      <xdr:spPr>
        <a:xfrm>
          <a:off x="139541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2</xdr:row>
      <xdr:rowOff>0</xdr:rowOff>
    </xdr:from>
    <xdr:ext cx="184731" cy="264560"/>
    <xdr:sp macro="" textlink="">
      <xdr:nvSpPr>
        <xdr:cNvPr id="15" name="TextBox 14">
          <a:extLst>
            <a:ext uri="{FF2B5EF4-FFF2-40B4-BE49-F238E27FC236}">
              <a16:creationId xmlns:a16="http://schemas.microsoft.com/office/drawing/2014/main" id="{213146F4-504B-4307-9A8E-602DEC6046F9}"/>
            </a:ext>
          </a:extLst>
        </xdr:cNvPr>
        <xdr:cNvSpPr txBox="1"/>
      </xdr:nvSpPr>
      <xdr:spPr>
        <a:xfrm>
          <a:off x="13954125" y="16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2</xdr:row>
      <xdr:rowOff>0</xdr:rowOff>
    </xdr:from>
    <xdr:ext cx="184731" cy="264560"/>
    <xdr:sp macro="" textlink="">
      <xdr:nvSpPr>
        <xdr:cNvPr id="16" name="TextBox 15">
          <a:extLst>
            <a:ext uri="{FF2B5EF4-FFF2-40B4-BE49-F238E27FC236}">
              <a16:creationId xmlns:a16="http://schemas.microsoft.com/office/drawing/2014/main" id="{4E23999D-8074-41A1-BC72-3ECFC187682B}"/>
            </a:ext>
          </a:extLst>
        </xdr:cNvPr>
        <xdr:cNvSpPr txBox="1"/>
      </xdr:nvSpPr>
      <xdr:spPr>
        <a:xfrm>
          <a:off x="13954125" y="16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2</xdr:row>
      <xdr:rowOff>0</xdr:rowOff>
    </xdr:from>
    <xdr:ext cx="184731" cy="264560"/>
    <xdr:sp macro="" textlink="">
      <xdr:nvSpPr>
        <xdr:cNvPr id="17" name="TextBox 16">
          <a:extLst>
            <a:ext uri="{FF2B5EF4-FFF2-40B4-BE49-F238E27FC236}">
              <a16:creationId xmlns:a16="http://schemas.microsoft.com/office/drawing/2014/main" id="{1D123B80-2D49-4283-9F83-22842D90F849}"/>
            </a:ext>
          </a:extLst>
        </xdr:cNvPr>
        <xdr:cNvSpPr txBox="1"/>
      </xdr:nvSpPr>
      <xdr:spPr>
        <a:xfrm>
          <a:off x="13954125" y="16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2</xdr:row>
      <xdr:rowOff>0</xdr:rowOff>
    </xdr:from>
    <xdr:ext cx="184731" cy="264560"/>
    <xdr:sp macro="" textlink="">
      <xdr:nvSpPr>
        <xdr:cNvPr id="18" name="TextBox 17">
          <a:extLst>
            <a:ext uri="{FF2B5EF4-FFF2-40B4-BE49-F238E27FC236}">
              <a16:creationId xmlns:a16="http://schemas.microsoft.com/office/drawing/2014/main" id="{C3EB9223-EE91-4F7D-8DD3-FD839EE4EB21}"/>
            </a:ext>
          </a:extLst>
        </xdr:cNvPr>
        <xdr:cNvSpPr txBox="1"/>
      </xdr:nvSpPr>
      <xdr:spPr>
        <a:xfrm>
          <a:off x="13954125" y="16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2</xdr:row>
      <xdr:rowOff>0</xdr:rowOff>
    </xdr:from>
    <xdr:ext cx="184731" cy="264560"/>
    <xdr:sp macro="" textlink="">
      <xdr:nvSpPr>
        <xdr:cNvPr id="19" name="TextBox 18">
          <a:extLst>
            <a:ext uri="{FF2B5EF4-FFF2-40B4-BE49-F238E27FC236}">
              <a16:creationId xmlns:a16="http://schemas.microsoft.com/office/drawing/2014/main" id="{57C26564-4563-46A9-97E5-2FFA4A556D8D}"/>
            </a:ext>
          </a:extLst>
        </xdr:cNvPr>
        <xdr:cNvSpPr txBox="1"/>
      </xdr:nvSpPr>
      <xdr:spPr>
        <a:xfrm>
          <a:off x="13954125" y="16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2</xdr:row>
      <xdr:rowOff>0</xdr:rowOff>
    </xdr:from>
    <xdr:ext cx="184731" cy="264560"/>
    <xdr:sp macro="" textlink="">
      <xdr:nvSpPr>
        <xdr:cNvPr id="20" name="TextBox 19">
          <a:extLst>
            <a:ext uri="{FF2B5EF4-FFF2-40B4-BE49-F238E27FC236}">
              <a16:creationId xmlns:a16="http://schemas.microsoft.com/office/drawing/2014/main" id="{99CB0894-6C1A-4C14-B4C7-184BE98582AB}"/>
            </a:ext>
          </a:extLst>
        </xdr:cNvPr>
        <xdr:cNvSpPr txBox="1"/>
      </xdr:nvSpPr>
      <xdr:spPr>
        <a:xfrm>
          <a:off x="13954125" y="16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1</xdr:col>
      <xdr:colOff>28574</xdr:colOff>
      <xdr:row>1</xdr:row>
      <xdr:rowOff>95249</xdr:rowOff>
    </xdr:from>
    <xdr:to>
      <xdr:col>2</xdr:col>
      <xdr:colOff>1009650</xdr:colOff>
      <xdr:row>7</xdr:row>
      <xdr:rowOff>166553</xdr:rowOff>
    </xdr:to>
    <xdr:pic>
      <xdr:nvPicPr>
        <xdr:cNvPr id="21" name="Picture 3" descr="A close up of a logo&#10;&#10;Description automatically generated">
          <a:extLst>
            <a:ext uri="{FF2B5EF4-FFF2-40B4-BE49-F238E27FC236}">
              <a16:creationId xmlns:a16="http://schemas.microsoft.com/office/drawing/2014/main" id="{E17CF45C-B967-419F-AEE7-98D9CA8594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4" y="95249"/>
          <a:ext cx="2009776" cy="1223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0</xdr:colOff>
      <xdr:row>7</xdr:row>
      <xdr:rowOff>0</xdr:rowOff>
    </xdr:from>
    <xdr:ext cx="184731" cy="264560"/>
    <xdr:sp macro="" textlink="">
      <xdr:nvSpPr>
        <xdr:cNvPr id="22" name="TextBox 21">
          <a:extLst>
            <a:ext uri="{FF2B5EF4-FFF2-40B4-BE49-F238E27FC236}">
              <a16:creationId xmlns:a16="http://schemas.microsoft.com/office/drawing/2014/main" id="{4A3D3F8B-9974-42D8-9E95-48447B401E4C}"/>
            </a:ext>
          </a:extLst>
        </xdr:cNvPr>
        <xdr:cNvSpPr txBox="1"/>
      </xdr:nvSpPr>
      <xdr:spPr>
        <a:xfrm>
          <a:off x="7496175" y="134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7</xdr:row>
      <xdr:rowOff>0</xdr:rowOff>
    </xdr:from>
    <xdr:ext cx="184731" cy="264560"/>
    <xdr:sp macro="" textlink="">
      <xdr:nvSpPr>
        <xdr:cNvPr id="23" name="TextBox 22">
          <a:extLst>
            <a:ext uri="{FF2B5EF4-FFF2-40B4-BE49-F238E27FC236}">
              <a16:creationId xmlns:a16="http://schemas.microsoft.com/office/drawing/2014/main" id="{2CD1474B-BD8D-4A69-88F3-048954B0B2D9}"/>
            </a:ext>
          </a:extLst>
        </xdr:cNvPr>
        <xdr:cNvSpPr txBox="1"/>
      </xdr:nvSpPr>
      <xdr:spPr>
        <a:xfrm>
          <a:off x="7496175" y="134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7</xdr:row>
      <xdr:rowOff>0</xdr:rowOff>
    </xdr:from>
    <xdr:ext cx="184731" cy="264560"/>
    <xdr:sp macro="" textlink="">
      <xdr:nvSpPr>
        <xdr:cNvPr id="24" name="TextBox 23">
          <a:extLst>
            <a:ext uri="{FF2B5EF4-FFF2-40B4-BE49-F238E27FC236}">
              <a16:creationId xmlns:a16="http://schemas.microsoft.com/office/drawing/2014/main" id="{12A72F90-7A3F-4369-BAF7-329C182FD23B}"/>
            </a:ext>
          </a:extLst>
        </xdr:cNvPr>
        <xdr:cNvSpPr txBox="1"/>
      </xdr:nvSpPr>
      <xdr:spPr>
        <a:xfrm>
          <a:off x="7496175" y="134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7</xdr:row>
      <xdr:rowOff>0</xdr:rowOff>
    </xdr:from>
    <xdr:ext cx="184731" cy="264560"/>
    <xdr:sp macro="" textlink="">
      <xdr:nvSpPr>
        <xdr:cNvPr id="25" name="TextBox 24">
          <a:extLst>
            <a:ext uri="{FF2B5EF4-FFF2-40B4-BE49-F238E27FC236}">
              <a16:creationId xmlns:a16="http://schemas.microsoft.com/office/drawing/2014/main" id="{D94D2548-19B3-4C2A-A47C-C2302C8CA505}"/>
            </a:ext>
          </a:extLst>
        </xdr:cNvPr>
        <xdr:cNvSpPr txBox="1"/>
      </xdr:nvSpPr>
      <xdr:spPr>
        <a:xfrm>
          <a:off x="7496175" y="134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7</xdr:row>
      <xdr:rowOff>0</xdr:rowOff>
    </xdr:from>
    <xdr:ext cx="184731" cy="264560"/>
    <xdr:sp macro="" textlink="">
      <xdr:nvSpPr>
        <xdr:cNvPr id="26" name="TextBox 25">
          <a:extLst>
            <a:ext uri="{FF2B5EF4-FFF2-40B4-BE49-F238E27FC236}">
              <a16:creationId xmlns:a16="http://schemas.microsoft.com/office/drawing/2014/main" id="{83075ACB-0C9D-4E5E-8FAA-CAA86BD99345}"/>
            </a:ext>
          </a:extLst>
        </xdr:cNvPr>
        <xdr:cNvSpPr txBox="1"/>
      </xdr:nvSpPr>
      <xdr:spPr>
        <a:xfrm>
          <a:off x="7496175" y="134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7</xdr:row>
      <xdr:rowOff>0</xdr:rowOff>
    </xdr:from>
    <xdr:ext cx="184731" cy="264560"/>
    <xdr:sp macro="" textlink="">
      <xdr:nvSpPr>
        <xdr:cNvPr id="27" name="TextBox 26">
          <a:extLst>
            <a:ext uri="{FF2B5EF4-FFF2-40B4-BE49-F238E27FC236}">
              <a16:creationId xmlns:a16="http://schemas.microsoft.com/office/drawing/2014/main" id="{24BE81E2-45F3-4D47-B759-23D5BDAD0B74}"/>
            </a:ext>
          </a:extLst>
        </xdr:cNvPr>
        <xdr:cNvSpPr txBox="1"/>
      </xdr:nvSpPr>
      <xdr:spPr>
        <a:xfrm>
          <a:off x="7496175" y="134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7</xdr:row>
      <xdr:rowOff>0</xdr:rowOff>
    </xdr:from>
    <xdr:ext cx="184731" cy="264560"/>
    <xdr:sp macro="" textlink="">
      <xdr:nvSpPr>
        <xdr:cNvPr id="28" name="TextBox 27">
          <a:extLst>
            <a:ext uri="{FF2B5EF4-FFF2-40B4-BE49-F238E27FC236}">
              <a16:creationId xmlns:a16="http://schemas.microsoft.com/office/drawing/2014/main" id="{63E8AF18-32CC-479D-9990-553D7922699C}"/>
            </a:ext>
          </a:extLst>
        </xdr:cNvPr>
        <xdr:cNvSpPr txBox="1"/>
      </xdr:nvSpPr>
      <xdr:spPr>
        <a:xfrm>
          <a:off x="7496175" y="134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7</xdr:row>
      <xdr:rowOff>0</xdr:rowOff>
    </xdr:from>
    <xdr:ext cx="184731" cy="264560"/>
    <xdr:sp macro="" textlink="">
      <xdr:nvSpPr>
        <xdr:cNvPr id="29" name="TextBox 28">
          <a:extLst>
            <a:ext uri="{FF2B5EF4-FFF2-40B4-BE49-F238E27FC236}">
              <a16:creationId xmlns:a16="http://schemas.microsoft.com/office/drawing/2014/main" id="{D9AA7E27-E8DE-469D-9F44-3C79B0DE841E}"/>
            </a:ext>
          </a:extLst>
        </xdr:cNvPr>
        <xdr:cNvSpPr txBox="1"/>
      </xdr:nvSpPr>
      <xdr:spPr>
        <a:xfrm>
          <a:off x="7496175" y="134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1</xdr:row>
      <xdr:rowOff>0</xdr:rowOff>
    </xdr:from>
    <xdr:ext cx="184731" cy="264560"/>
    <xdr:sp macro="" textlink="">
      <xdr:nvSpPr>
        <xdr:cNvPr id="30" name="TextBox 29">
          <a:extLst>
            <a:ext uri="{FF2B5EF4-FFF2-40B4-BE49-F238E27FC236}">
              <a16:creationId xmlns:a16="http://schemas.microsoft.com/office/drawing/2014/main" id="{5348C1E1-0EFC-4101-8011-B81D83B5B490}"/>
            </a:ext>
          </a:extLst>
        </xdr:cNvPr>
        <xdr:cNvSpPr txBox="1"/>
      </xdr:nvSpPr>
      <xdr:spPr>
        <a:xfrm>
          <a:off x="8743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2</xdr:row>
      <xdr:rowOff>0</xdr:rowOff>
    </xdr:from>
    <xdr:ext cx="184731" cy="264560"/>
    <xdr:sp macro="" textlink="">
      <xdr:nvSpPr>
        <xdr:cNvPr id="31" name="TextBox 30">
          <a:extLst>
            <a:ext uri="{FF2B5EF4-FFF2-40B4-BE49-F238E27FC236}">
              <a16:creationId xmlns:a16="http://schemas.microsoft.com/office/drawing/2014/main" id="{841BFC23-F037-4FAC-B1DA-C3936A161E55}"/>
            </a:ext>
          </a:extLst>
        </xdr:cNvPr>
        <xdr:cNvSpPr txBox="1"/>
      </xdr:nvSpPr>
      <xdr:spPr>
        <a:xfrm>
          <a:off x="8743950" y="39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2</xdr:row>
      <xdr:rowOff>0</xdr:rowOff>
    </xdr:from>
    <xdr:ext cx="184731" cy="264560"/>
    <xdr:sp macro="" textlink="">
      <xdr:nvSpPr>
        <xdr:cNvPr id="32" name="TextBox 31">
          <a:extLst>
            <a:ext uri="{FF2B5EF4-FFF2-40B4-BE49-F238E27FC236}">
              <a16:creationId xmlns:a16="http://schemas.microsoft.com/office/drawing/2014/main" id="{1735BACE-0BDD-4ECD-AB7A-343D0ABDBC57}"/>
            </a:ext>
          </a:extLst>
        </xdr:cNvPr>
        <xdr:cNvSpPr txBox="1"/>
      </xdr:nvSpPr>
      <xdr:spPr>
        <a:xfrm>
          <a:off x="8743950" y="39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1</xdr:row>
      <xdr:rowOff>0</xdr:rowOff>
    </xdr:from>
    <xdr:ext cx="184731" cy="264560"/>
    <xdr:sp macro="" textlink="">
      <xdr:nvSpPr>
        <xdr:cNvPr id="33" name="TextBox 32">
          <a:extLst>
            <a:ext uri="{FF2B5EF4-FFF2-40B4-BE49-F238E27FC236}">
              <a16:creationId xmlns:a16="http://schemas.microsoft.com/office/drawing/2014/main" id="{1E471053-06F3-4CCE-AF55-BD59D4A1E48E}"/>
            </a:ext>
          </a:extLst>
        </xdr:cNvPr>
        <xdr:cNvSpPr txBox="1"/>
      </xdr:nvSpPr>
      <xdr:spPr>
        <a:xfrm>
          <a:off x="8743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1</xdr:row>
      <xdr:rowOff>0</xdr:rowOff>
    </xdr:from>
    <xdr:ext cx="184731" cy="264560"/>
    <xdr:sp macro="" textlink="">
      <xdr:nvSpPr>
        <xdr:cNvPr id="34" name="TextBox 33">
          <a:extLst>
            <a:ext uri="{FF2B5EF4-FFF2-40B4-BE49-F238E27FC236}">
              <a16:creationId xmlns:a16="http://schemas.microsoft.com/office/drawing/2014/main" id="{28937845-3A33-44EA-86B4-3B2C25779640}"/>
            </a:ext>
          </a:extLst>
        </xdr:cNvPr>
        <xdr:cNvSpPr txBox="1"/>
      </xdr:nvSpPr>
      <xdr:spPr>
        <a:xfrm>
          <a:off x="8743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2</xdr:row>
      <xdr:rowOff>0</xdr:rowOff>
    </xdr:from>
    <xdr:ext cx="184731" cy="264560"/>
    <xdr:sp macro="" textlink="">
      <xdr:nvSpPr>
        <xdr:cNvPr id="35" name="TextBox 34">
          <a:extLst>
            <a:ext uri="{FF2B5EF4-FFF2-40B4-BE49-F238E27FC236}">
              <a16:creationId xmlns:a16="http://schemas.microsoft.com/office/drawing/2014/main" id="{D0992E5A-7552-41AF-8125-69902168605C}"/>
            </a:ext>
          </a:extLst>
        </xdr:cNvPr>
        <xdr:cNvSpPr txBox="1"/>
      </xdr:nvSpPr>
      <xdr:spPr>
        <a:xfrm>
          <a:off x="8743950" y="39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2</xdr:row>
      <xdr:rowOff>0</xdr:rowOff>
    </xdr:from>
    <xdr:ext cx="184731" cy="264560"/>
    <xdr:sp macro="" textlink="">
      <xdr:nvSpPr>
        <xdr:cNvPr id="36" name="TextBox 35">
          <a:extLst>
            <a:ext uri="{FF2B5EF4-FFF2-40B4-BE49-F238E27FC236}">
              <a16:creationId xmlns:a16="http://schemas.microsoft.com/office/drawing/2014/main" id="{7C107FB1-8155-46FA-BD7F-4E8881A6221F}"/>
            </a:ext>
          </a:extLst>
        </xdr:cNvPr>
        <xdr:cNvSpPr txBox="1"/>
      </xdr:nvSpPr>
      <xdr:spPr>
        <a:xfrm>
          <a:off x="8743950" y="39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2</xdr:row>
      <xdr:rowOff>0</xdr:rowOff>
    </xdr:from>
    <xdr:ext cx="184731" cy="264560"/>
    <xdr:sp macro="" textlink="">
      <xdr:nvSpPr>
        <xdr:cNvPr id="37" name="TextBox 36">
          <a:extLst>
            <a:ext uri="{FF2B5EF4-FFF2-40B4-BE49-F238E27FC236}">
              <a16:creationId xmlns:a16="http://schemas.microsoft.com/office/drawing/2014/main" id="{C0ED8B06-4009-4096-B885-5A545C735FF9}"/>
            </a:ext>
          </a:extLst>
        </xdr:cNvPr>
        <xdr:cNvSpPr txBox="1"/>
      </xdr:nvSpPr>
      <xdr:spPr>
        <a:xfrm>
          <a:off x="8743950" y="39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2</xdr:row>
      <xdr:rowOff>0</xdr:rowOff>
    </xdr:from>
    <xdr:ext cx="184731" cy="264560"/>
    <xdr:sp macro="" textlink="">
      <xdr:nvSpPr>
        <xdr:cNvPr id="38" name="TextBox 37">
          <a:extLst>
            <a:ext uri="{FF2B5EF4-FFF2-40B4-BE49-F238E27FC236}">
              <a16:creationId xmlns:a16="http://schemas.microsoft.com/office/drawing/2014/main" id="{B722626C-32F3-474C-96B3-A1C331E723D1}"/>
            </a:ext>
          </a:extLst>
        </xdr:cNvPr>
        <xdr:cNvSpPr txBox="1"/>
      </xdr:nvSpPr>
      <xdr:spPr>
        <a:xfrm>
          <a:off x="8743950" y="39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2</xdr:row>
      <xdr:rowOff>0</xdr:rowOff>
    </xdr:from>
    <xdr:ext cx="184731" cy="264560"/>
    <xdr:sp macro="" textlink="">
      <xdr:nvSpPr>
        <xdr:cNvPr id="39" name="TextBox 38">
          <a:extLst>
            <a:ext uri="{FF2B5EF4-FFF2-40B4-BE49-F238E27FC236}">
              <a16:creationId xmlns:a16="http://schemas.microsoft.com/office/drawing/2014/main" id="{72E017E0-C967-4C3F-82C2-F9E476759413}"/>
            </a:ext>
          </a:extLst>
        </xdr:cNvPr>
        <xdr:cNvSpPr txBox="1"/>
      </xdr:nvSpPr>
      <xdr:spPr>
        <a:xfrm>
          <a:off x="8743950" y="39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2</xdr:row>
      <xdr:rowOff>0</xdr:rowOff>
    </xdr:from>
    <xdr:ext cx="184731" cy="264560"/>
    <xdr:sp macro="" textlink="">
      <xdr:nvSpPr>
        <xdr:cNvPr id="40" name="TextBox 39">
          <a:extLst>
            <a:ext uri="{FF2B5EF4-FFF2-40B4-BE49-F238E27FC236}">
              <a16:creationId xmlns:a16="http://schemas.microsoft.com/office/drawing/2014/main" id="{42ACF318-18B1-4E21-A8E5-77192BB91AAE}"/>
            </a:ext>
          </a:extLst>
        </xdr:cNvPr>
        <xdr:cNvSpPr txBox="1"/>
      </xdr:nvSpPr>
      <xdr:spPr>
        <a:xfrm>
          <a:off x="8743950" y="39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A122FD-54B7-4581-AD91-B5B7204386E9}" name="Table1" displayName="Table1" ref="A11:G37" totalsRowShown="0" headerRowDxfId="10" headerRowBorderDxfId="9" tableBorderDxfId="8" totalsRowBorderDxfId="7" headerRowCellStyle="Normal 11">
  <autoFilter ref="A11:G37" xr:uid="{65A122FD-54B7-4581-AD91-B5B7204386E9}"/>
  <tableColumns count="7">
    <tableColumn id="1" xr3:uid="{827F358B-5FB4-46DB-BDA0-532F440CAD6D}" name="Category" dataDxfId="6" dataCellStyle="Normal 11"/>
    <tableColumn id="2" xr3:uid="{015F7E71-99D0-4B64-BF0A-2D7FEA1F6709}" name="Bid Item" dataDxfId="5" dataCellStyle="Normal 11"/>
    <tableColumn id="3" xr3:uid="{9C3A884D-9B01-4106-8D26-4B6182069825}" name="Bid Item Description" dataDxfId="4" dataCellStyle="Normal 11"/>
    <tableColumn id="4" xr3:uid="{49D5AFFA-345E-4197-9ED3-74ED98A1AAD4}" name="Unit" dataDxfId="3" dataCellStyle="Normal 11"/>
    <tableColumn id="5" xr3:uid="{25ADB54E-18CC-420A-91B7-74B308F4133B}" name="Quantity" dataDxfId="2" dataCellStyle="Normal 11"/>
    <tableColumn id="6" xr3:uid="{19A3E223-CBA7-4E88-BC22-B0DB7B12AD1D}" name="Unit Cost" dataDxfId="1" dataCellStyle="Normal 11"/>
    <tableColumn id="7" xr3:uid="{E839BDA9-740E-4BE4-BA41-7629789BF2B6}" name="Total Cost" dataDxfId="0" dataCellStyle="Currency">
      <calculatedColumnFormula>E12*F12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85060-E006-4941-9FF4-475EDA1FDCE3}">
  <sheetPr codeName="Sheet2">
    <tabColor rgb="FF92D050"/>
    <pageSetUpPr fitToPage="1"/>
  </sheetPr>
  <dimension ref="A1:U505"/>
  <sheetViews>
    <sheetView showGridLines="0" topLeftCell="D1" zoomScaleNormal="100" zoomScaleSheetLayoutView="100" workbookViewId="0">
      <pane ySplit="1" topLeftCell="A263" activePane="bottomLeft" state="frozen"/>
      <selection pane="bottomLeft" activeCell="J283" sqref="J283"/>
    </sheetView>
  </sheetViews>
  <sheetFormatPr defaultRowHeight="12.75" outlineLevelCol="1"/>
  <cols>
    <col min="1" max="3" width="9.140625" style="53" hidden="1" customWidth="1" outlineLevel="1"/>
    <col min="4" max="4" width="14.42578125" style="88" customWidth="1" collapsed="1"/>
    <col min="5" max="5" width="64.5703125" style="89" customWidth="1"/>
    <col min="6" max="6" width="11.42578125" style="89" customWidth="1"/>
    <col min="7" max="7" width="16.28515625" style="88" customWidth="1"/>
    <col min="8" max="9" width="16.42578125" style="90" customWidth="1"/>
    <col min="10" max="10" width="21" style="90" customWidth="1"/>
    <col min="11" max="13" width="9.140625" style="59" hidden="1" customWidth="1" outlineLevel="1"/>
    <col min="14" max="14" width="9.140625" style="59" collapsed="1"/>
    <col min="15" max="18" width="9.140625" style="59"/>
    <col min="19" max="19" width="28.42578125" style="59" customWidth="1"/>
    <col min="20" max="21" width="33" style="59" customWidth="1"/>
    <col min="22" max="16384" width="9.140625" style="59"/>
  </cols>
  <sheetData>
    <row r="1" spans="1:21" s="50" customFormat="1" ht="39.75" customHeight="1">
      <c r="A1" s="45" t="s">
        <v>0</v>
      </c>
      <c r="B1" s="45" t="s">
        <v>1</v>
      </c>
      <c r="C1" s="46" t="s">
        <v>2</v>
      </c>
      <c r="D1" s="47" t="s">
        <v>3</v>
      </c>
      <c r="E1" s="47" t="s">
        <v>4</v>
      </c>
      <c r="F1" s="47" t="s">
        <v>5</v>
      </c>
      <c r="G1" s="48" t="s">
        <v>6</v>
      </c>
      <c r="H1" s="49" t="s">
        <v>7</v>
      </c>
      <c r="I1" s="49" t="s">
        <v>8</v>
      </c>
      <c r="J1" s="49" t="s">
        <v>9</v>
      </c>
      <c r="L1" s="51" t="s">
        <v>10</v>
      </c>
      <c r="M1" s="52" t="str">
        <f>CONCATENATE("'UNITCOST ITEMS (Data Entry)'!$D$1:$J$",MAX(L1:L505))</f>
        <v>'UNITCOST ITEMS (Data Entry)'!$D$1:$J$280</v>
      </c>
    </row>
    <row r="2" spans="1:21" ht="15" customHeight="1">
      <c r="D2" s="54"/>
      <c r="E2" s="55"/>
      <c r="F2" s="55"/>
      <c r="G2" s="56"/>
      <c r="H2" s="57"/>
      <c r="I2" s="57"/>
      <c r="J2" s="58"/>
      <c r="L2" s="60">
        <f>ROW()</f>
        <v>2</v>
      </c>
    </row>
    <row r="3" spans="1:21" s="52" customFormat="1" ht="15" customHeight="1">
      <c r="A3" s="61">
        <f>IF(C3&gt;0,1,0)</f>
        <v>0</v>
      </c>
      <c r="B3" s="61">
        <f>IF(C3=2,1,0)</f>
        <v>0</v>
      </c>
      <c r="C3" s="62">
        <f>IF(SUM(C4:C6)&gt;0,2,0)</f>
        <v>0</v>
      </c>
      <c r="D3" s="63" t="s">
        <v>11</v>
      </c>
      <c r="E3" s="63" t="s">
        <v>12</v>
      </c>
      <c r="F3" s="64"/>
      <c r="G3" s="65"/>
      <c r="H3" s="66"/>
      <c r="I3" s="66"/>
      <c r="J3" s="67">
        <f>SUM(J4:J6)</f>
        <v>0</v>
      </c>
      <c r="L3" s="60" t="str">
        <f>IF(C3&gt;0,ROW(),"")</f>
        <v/>
      </c>
    </row>
    <row r="4" spans="1:21" ht="15" customHeight="1">
      <c r="A4" s="61">
        <f>IF(C4&gt;0,SUM(MAX($A$3),IF(C4&gt;0,1,0)),0)</f>
        <v>0</v>
      </c>
      <c r="B4" s="61">
        <f>IF(C4=2,SUM(MAX($B$3),IF(C4=2,1,0)),0)</f>
        <v>0</v>
      </c>
      <c r="C4" s="62">
        <f>IF(G4&gt;0,1,0)</f>
        <v>0</v>
      </c>
      <c r="D4" s="68">
        <v>110005</v>
      </c>
      <c r="E4" s="69" t="s">
        <v>13</v>
      </c>
      <c r="F4" s="69" t="str">
        <f>IFERROR(VLOOKUP(VALUE(D4),BIDITEM,3,FALSE),"")</f>
        <v/>
      </c>
      <c r="G4" s="70"/>
      <c r="H4" s="71" t="str">
        <f>IF(AND(G4&gt;0,I4=0),IFERROR(VLOOKUP(VALUE(D4),BIDITEM,4,FALSE),""),"")</f>
        <v/>
      </c>
      <c r="I4" s="72"/>
      <c r="J4" s="71" t="str">
        <f>IF(AND(G4&gt;0,OR(H4&gt;0,I4&gt;0)),IF(I4&gt;0,PRODUCT(I4,G4),PRODUCT(H4,G4)),"")</f>
        <v/>
      </c>
      <c r="L4" s="60" t="str">
        <f>IF(C4&gt;0,ROW(),"")</f>
        <v/>
      </c>
    </row>
    <row r="5" spans="1:21" ht="15" customHeight="1">
      <c r="A5" s="61">
        <f>IF(C5&gt;0,SUM(MAX($A$3:A4),IF(C5&gt;0,1,0)),0)</f>
        <v>0</v>
      </c>
      <c r="B5" s="61">
        <f>IF(C5=2,SUM(MAX($B$3:B4),IF(C5=2,1,0)),0)</f>
        <v>0</v>
      </c>
      <c r="C5" s="62">
        <f>IF(G5&gt;0,1,0)</f>
        <v>0</v>
      </c>
      <c r="D5" s="68"/>
      <c r="E5" s="69" t="s">
        <v>14</v>
      </c>
      <c r="F5" s="73"/>
      <c r="G5" s="70"/>
      <c r="H5" s="57"/>
      <c r="I5" s="72"/>
      <c r="J5" s="71" t="str">
        <f>IF(AND(G5&gt;0,OR(H5&gt;0,I5&gt;0)),IF(I5&gt;0,PRODUCT(I5,G5),PRODUCT(H5,G5)),"")</f>
        <v/>
      </c>
      <c r="L5" s="60" t="str">
        <f>IF(C5&gt;0,ROW(),"")</f>
        <v/>
      </c>
    </row>
    <row r="6" spans="1:21" ht="15" customHeight="1">
      <c r="A6" s="61">
        <f>IF(C6&gt;0,SUM(MAX($A$3:A5),IF(C6&gt;0,1,0)),0)</f>
        <v>0</v>
      </c>
      <c r="B6" s="61">
        <f>IF(C6=2,SUM(MAX($B$3:B5),IF(C6=2,1,0)),0)</f>
        <v>0</v>
      </c>
      <c r="C6" s="74">
        <f t="shared" ref="C6:C69" si="0">IF(G6&gt;0,1,0)</f>
        <v>0</v>
      </c>
      <c r="D6" s="68">
        <v>110020</v>
      </c>
      <c r="E6" s="69" t="s">
        <v>15</v>
      </c>
      <c r="F6" s="69" t="str">
        <f>IFERROR(VLOOKUP(VALUE(D6),BIDITEM,3,FALSE),"")</f>
        <v/>
      </c>
      <c r="G6" s="70"/>
      <c r="H6" s="71" t="str">
        <f>IF(AND(G6&gt;0,I6=0),IFERROR(VLOOKUP(VALUE(D6),BIDITEM,4,FALSE),""),"")</f>
        <v/>
      </c>
      <c r="I6" s="72"/>
      <c r="J6" s="71" t="str">
        <f>IF(AND(G6&gt;0,OR(H6&gt;0,I6&gt;0)),IF(I6&gt;0,PRODUCT(I6,G6),PRODUCT(H6,G6)),"")</f>
        <v/>
      </c>
      <c r="L6" s="60" t="str">
        <f t="shared" ref="L6:L8" si="1">IF(C6&gt;0,ROW(),"")</f>
        <v/>
      </c>
    </row>
    <row r="7" spans="1:21" ht="15" customHeight="1">
      <c r="A7" s="61">
        <f>IF(C7&gt;0,SUM(MAX($A$3:A6),IF(C7&gt;0,1,0)),0)</f>
        <v>0</v>
      </c>
      <c r="B7" s="61">
        <f>IF(C7=2,SUM(MAX($B$3:B6),IF(C7=2,1,0)),0)</f>
        <v>0</v>
      </c>
      <c r="C7" s="74">
        <f t="shared" si="0"/>
        <v>0</v>
      </c>
      <c r="D7" s="54"/>
      <c r="E7" s="55"/>
      <c r="F7" s="55"/>
      <c r="G7" s="56"/>
      <c r="H7" s="57"/>
      <c r="I7" s="57"/>
      <c r="J7" s="58"/>
      <c r="L7" s="60" t="str">
        <f>IF(C8&gt;0,ROW(),"")</f>
        <v/>
      </c>
    </row>
    <row r="8" spans="1:21" s="52" customFormat="1" ht="15" customHeight="1">
      <c r="A8" s="61">
        <f>IF(C8&gt;0,SUM(MAX($A$3:A7),IF(C8&gt;0,1,0)),0)</f>
        <v>0</v>
      </c>
      <c r="B8" s="61">
        <f>IF(C8=2,SUM(MAX($B$3:B7),IF(C8=2,1,0)),0)</f>
        <v>0</v>
      </c>
      <c r="C8" s="62">
        <f>IF(SUM(C9:C14)&gt;0,2,0)</f>
        <v>0</v>
      </c>
      <c r="D8" s="63" t="s">
        <v>16</v>
      </c>
      <c r="E8" s="63" t="s">
        <v>17</v>
      </c>
      <c r="F8" s="64"/>
      <c r="G8" s="65"/>
      <c r="H8" s="66"/>
      <c r="I8" s="66"/>
      <c r="J8" s="67">
        <f>SUM(J9:J14)</f>
        <v>0</v>
      </c>
      <c r="L8" s="60" t="str">
        <f t="shared" si="1"/>
        <v/>
      </c>
    </row>
    <row r="9" spans="1:21" ht="15" customHeight="1">
      <c r="A9" s="61">
        <f>IF(C9&gt;0,SUM(MAX($A$3:A8),IF(C9&gt;0,1,0)),0)</f>
        <v>0</v>
      </c>
      <c r="B9" s="61">
        <f>IF(C9=2,SUM(MAX($B$3:B8),IF(C9=2,1,0)),0)</f>
        <v>0</v>
      </c>
      <c r="C9" s="74">
        <f t="shared" si="0"/>
        <v>0</v>
      </c>
      <c r="D9" s="68">
        <v>201005</v>
      </c>
      <c r="E9" s="69" t="s">
        <v>18</v>
      </c>
      <c r="F9" s="69" t="str">
        <f t="shared" ref="F9:F14" si="2">IFERROR(VLOOKUP(VALUE(D9),BIDITEM,3,FALSE),"")</f>
        <v/>
      </c>
      <c r="G9" s="70"/>
      <c r="H9" s="71" t="str">
        <f t="shared" ref="H9:H14" si="3">IF(AND(G9&gt;0,I9=0),IFERROR(VLOOKUP(VALUE(D9),BIDITEM,4,FALSE),""),"")</f>
        <v/>
      </c>
      <c r="I9" s="72"/>
      <c r="J9" s="71" t="str">
        <f t="shared" ref="J9:J14" si="4">IF(AND(G9&gt;0,OR(H9&gt;0,I9&gt;0)),IF(I9&gt;0,PRODUCT(I9,G9),PRODUCT(H9,G9)),"")</f>
        <v/>
      </c>
      <c r="L9" s="60" t="str">
        <f>IF(C9&gt;0,ROW(),"")</f>
        <v/>
      </c>
    </row>
    <row r="10" spans="1:21" ht="15" customHeight="1">
      <c r="A10" s="61">
        <f>IF(C10&gt;0,SUM(MAX($A$3:A9),IF(C10&gt;0,1,0)),0)</f>
        <v>0</v>
      </c>
      <c r="B10" s="61">
        <f>IF(C10=2,SUM(MAX($B$3:B9),IF(C10=2,1,0)),0)</f>
        <v>0</v>
      </c>
      <c r="C10" s="74">
        <f t="shared" si="0"/>
        <v>0</v>
      </c>
      <c r="D10" s="68" t="s">
        <v>19</v>
      </c>
      <c r="E10" s="69" t="s">
        <v>18</v>
      </c>
      <c r="F10" s="69" t="str">
        <f t="shared" si="2"/>
        <v/>
      </c>
      <c r="G10" s="70"/>
      <c r="H10" s="71" t="str">
        <f t="shared" si="3"/>
        <v/>
      </c>
      <c r="I10" s="72"/>
      <c r="J10" s="71" t="str">
        <f t="shared" si="4"/>
        <v/>
      </c>
      <c r="L10" s="60" t="str">
        <f t="shared" ref="L10:L73" si="5">IF(C10&gt;0,ROW(),"")</f>
        <v/>
      </c>
    </row>
    <row r="11" spans="1:21" ht="15" customHeight="1">
      <c r="A11" s="61">
        <f>IF(C11&gt;0,SUM(MAX($A$3:A10),IF(C11&gt;0,1,0)),0)</f>
        <v>0</v>
      </c>
      <c r="B11" s="61">
        <f>IF(C11=2,SUM(MAX($B$3:B10),IF(C11=2,1,0)),0)</f>
        <v>0</v>
      </c>
      <c r="C11" s="74">
        <f t="shared" si="0"/>
        <v>0</v>
      </c>
      <c r="D11" s="68">
        <v>201020</v>
      </c>
      <c r="E11" s="69" t="s">
        <v>20</v>
      </c>
      <c r="F11" s="69" t="str">
        <f t="shared" si="2"/>
        <v/>
      </c>
      <c r="G11" s="70"/>
      <c r="H11" s="71" t="str">
        <f t="shared" si="3"/>
        <v/>
      </c>
      <c r="I11" s="72"/>
      <c r="J11" s="71" t="str">
        <f t="shared" si="4"/>
        <v/>
      </c>
      <c r="L11" s="60" t="str">
        <f t="shared" si="5"/>
        <v/>
      </c>
    </row>
    <row r="12" spans="1:21" ht="15" customHeight="1">
      <c r="A12" s="61">
        <f>IF(C12&gt;0,SUM(MAX($A$3:A11),IF(C12&gt;0,1,0)),0)</f>
        <v>0</v>
      </c>
      <c r="B12" s="61">
        <f>IF(C12=2,SUM(MAX($B$3:B11),IF(C12=2,1,0)),0)</f>
        <v>0</v>
      </c>
      <c r="C12" s="74">
        <f t="shared" si="0"/>
        <v>0</v>
      </c>
      <c r="D12" s="68">
        <v>201025</v>
      </c>
      <c r="E12" s="69" t="s">
        <v>20</v>
      </c>
      <c r="F12" s="69" t="str">
        <f t="shared" si="2"/>
        <v/>
      </c>
      <c r="G12" s="70"/>
      <c r="H12" s="71" t="str">
        <f t="shared" si="3"/>
        <v/>
      </c>
      <c r="I12" s="72"/>
      <c r="J12" s="71" t="str">
        <f t="shared" si="4"/>
        <v/>
      </c>
      <c r="L12" s="60" t="str">
        <f t="shared" si="5"/>
        <v/>
      </c>
    </row>
    <row r="13" spans="1:21" ht="15" customHeight="1">
      <c r="A13" s="61">
        <f>IF(C13&gt;0,SUM(MAX($A$3:A12),IF(C13&gt;0,1,0)),0)</f>
        <v>0</v>
      </c>
      <c r="B13" s="61">
        <f>IF(C13=2,SUM(MAX($B$3:B12),IF(C13=2,1,0)),0)</f>
        <v>0</v>
      </c>
      <c r="C13" s="74">
        <f t="shared" si="0"/>
        <v>0</v>
      </c>
      <c r="D13" s="68">
        <v>201030</v>
      </c>
      <c r="E13" s="69" t="s">
        <v>21</v>
      </c>
      <c r="F13" s="69" t="str">
        <f t="shared" si="2"/>
        <v/>
      </c>
      <c r="G13" s="70"/>
      <c r="H13" s="71" t="str">
        <f t="shared" si="3"/>
        <v/>
      </c>
      <c r="I13" s="72"/>
      <c r="J13" s="71" t="str">
        <f t="shared" si="4"/>
        <v/>
      </c>
      <c r="L13" s="60" t="str">
        <f t="shared" si="5"/>
        <v/>
      </c>
      <c r="P13" s="92" t="s">
        <v>22</v>
      </c>
      <c r="Q13" s="93"/>
      <c r="R13" s="93"/>
      <c r="S13" s="93"/>
      <c r="T13" s="93"/>
      <c r="U13" s="94"/>
    </row>
    <row r="14" spans="1:21" ht="15" customHeight="1">
      <c r="A14" s="61">
        <f>IF(C14&gt;0,SUM(MAX($A$3:A13),IF(C14&gt;0,1,0)),0)</f>
        <v>0</v>
      </c>
      <c r="B14" s="61">
        <f>IF(C14=2,SUM(MAX($B$3:B13),IF(C14=2,1,0)),0)</f>
        <v>0</v>
      </c>
      <c r="C14" s="74">
        <f t="shared" si="0"/>
        <v>0</v>
      </c>
      <c r="D14" s="68">
        <v>201035</v>
      </c>
      <c r="E14" s="69" t="s">
        <v>21</v>
      </c>
      <c r="F14" s="69" t="str">
        <f t="shared" si="2"/>
        <v/>
      </c>
      <c r="G14" s="70"/>
      <c r="H14" s="71" t="str">
        <f t="shared" si="3"/>
        <v/>
      </c>
      <c r="I14" s="72"/>
      <c r="J14" s="71" t="str">
        <f t="shared" si="4"/>
        <v/>
      </c>
      <c r="L14" s="60" t="str">
        <f t="shared" si="5"/>
        <v/>
      </c>
      <c r="P14" s="95"/>
      <c r="Q14" s="96"/>
      <c r="R14" s="96"/>
      <c r="S14" s="96"/>
      <c r="T14" s="96"/>
      <c r="U14" s="97"/>
    </row>
    <row r="15" spans="1:21" ht="15" customHeight="1">
      <c r="A15" s="61">
        <f>IF(C15&gt;0,SUM(MAX($A$3:A14),IF(C15&gt;0,1,0)),0)</f>
        <v>0</v>
      </c>
      <c r="B15" s="61">
        <f>IF(C15=2,SUM(MAX($B$3:B14),IF(C15=2,1,0)),0)</f>
        <v>0</v>
      </c>
      <c r="C15" s="74">
        <f t="shared" si="0"/>
        <v>0</v>
      </c>
      <c r="D15" s="54"/>
      <c r="E15" s="55"/>
      <c r="F15" s="55"/>
      <c r="G15" s="56"/>
      <c r="H15" s="57"/>
      <c r="I15" s="57"/>
      <c r="J15" s="58"/>
      <c r="L15" s="60" t="str">
        <f t="shared" si="5"/>
        <v/>
      </c>
      <c r="P15" s="95"/>
      <c r="Q15" s="96"/>
      <c r="R15" s="96"/>
      <c r="S15" s="96"/>
      <c r="T15" s="96"/>
      <c r="U15" s="97"/>
    </row>
    <row r="16" spans="1:21" s="52" customFormat="1" ht="15" customHeight="1">
      <c r="A16" s="61">
        <f>IF(C16&gt;0,SUM(MAX($A$3:A15),IF(C16&gt;0,1,0)),0)</f>
        <v>0</v>
      </c>
      <c r="B16" s="61">
        <f>IF(C16=2,SUM(MAX($B$3:B15),IF(C16=2,1,0)),0)</f>
        <v>0</v>
      </c>
      <c r="C16" s="62">
        <f>IF(SUM(C17:C69)&gt;0,2,0)</f>
        <v>0</v>
      </c>
      <c r="D16" s="63" t="s">
        <v>23</v>
      </c>
      <c r="E16" s="63" t="s">
        <v>24</v>
      </c>
      <c r="F16" s="64"/>
      <c r="G16" s="65"/>
      <c r="H16" s="66"/>
      <c r="I16" s="66"/>
      <c r="J16" s="67">
        <f>SUM(J17:J69)</f>
        <v>0</v>
      </c>
      <c r="L16" s="60" t="str">
        <f t="shared" si="5"/>
        <v/>
      </c>
      <c r="P16" s="95"/>
      <c r="Q16" s="96"/>
      <c r="R16" s="96"/>
      <c r="S16" s="96"/>
      <c r="T16" s="96"/>
      <c r="U16" s="97"/>
    </row>
    <row r="17" spans="1:21" ht="15" customHeight="1">
      <c r="A17" s="61">
        <f>IF(C17&gt;0,SUM(MAX($A$3:A16),IF(C17&gt;0,1,0)),0)</f>
        <v>0</v>
      </c>
      <c r="B17" s="61">
        <f>IF(C17=2,SUM(MAX($B$3:B16),IF(C17=2,1,0)),0)</f>
        <v>0</v>
      </c>
      <c r="C17" s="74">
        <f t="shared" si="0"/>
        <v>0</v>
      </c>
      <c r="D17" s="75">
        <v>202015</v>
      </c>
      <c r="E17" s="69" t="s">
        <v>25</v>
      </c>
      <c r="F17" s="69" t="str">
        <f t="shared" ref="F17:F48" si="6">IFERROR(VLOOKUP(VALUE(D17),BIDITEM,3,FALSE),"")</f>
        <v/>
      </c>
      <c r="G17" s="70"/>
      <c r="H17" s="71" t="str">
        <f t="shared" ref="H17:H48" si="7">IF(AND(G17&gt;0,I17=0),IFERROR(VLOOKUP(VALUE(D17),BIDITEM,4,FALSE),""),"")</f>
        <v/>
      </c>
      <c r="I17" s="72"/>
      <c r="J17" s="71" t="str">
        <f t="shared" ref="J17:J69" si="8">IF(AND(G17&gt;0,OR(H17&gt;0,I17&gt;0)),IF(I17&gt;0,PRODUCT(I17,G17),PRODUCT(H17,G17)),"")</f>
        <v/>
      </c>
      <c r="L17" s="60" t="str">
        <f t="shared" si="5"/>
        <v/>
      </c>
      <c r="P17" s="95"/>
      <c r="Q17" s="96"/>
      <c r="R17" s="96"/>
      <c r="S17" s="96"/>
      <c r="T17" s="96"/>
      <c r="U17" s="97"/>
    </row>
    <row r="18" spans="1:21" ht="15" customHeight="1">
      <c r="A18" s="61">
        <f>IF(C18&gt;0,SUM(MAX($A$3:A17),IF(C18&gt;0,1,0)),0)</f>
        <v>0</v>
      </c>
      <c r="B18" s="61">
        <f>IF(C18=2,SUM(MAX($B$3:B17),IF(C18=2,1,0)),0)</f>
        <v>0</v>
      </c>
      <c r="C18" s="74">
        <f t="shared" si="0"/>
        <v>0</v>
      </c>
      <c r="D18" s="75">
        <v>202025</v>
      </c>
      <c r="E18" s="69" t="s">
        <v>26</v>
      </c>
      <c r="F18" s="69" t="str">
        <f t="shared" si="6"/>
        <v/>
      </c>
      <c r="G18" s="70"/>
      <c r="H18" s="71" t="str">
        <f t="shared" si="7"/>
        <v/>
      </c>
      <c r="I18" s="72"/>
      <c r="J18" s="71" t="str">
        <f t="shared" si="8"/>
        <v/>
      </c>
      <c r="L18" s="60" t="str">
        <f t="shared" si="5"/>
        <v/>
      </c>
      <c r="P18" s="95"/>
      <c r="Q18" s="96"/>
      <c r="R18" s="96"/>
      <c r="S18" s="96"/>
      <c r="T18" s="96"/>
      <c r="U18" s="97"/>
    </row>
    <row r="19" spans="1:21" ht="15" customHeight="1">
      <c r="A19" s="61">
        <f>IF(C19&gt;0,SUM(MAX($A$3:A18),IF(C19&gt;0,1,0)),0)</f>
        <v>0</v>
      </c>
      <c r="B19" s="61">
        <f>IF(C19=2,SUM(MAX($B$3:B18),IF(C19=2,1,0)),0)</f>
        <v>0</v>
      </c>
      <c r="C19" s="74">
        <f t="shared" si="0"/>
        <v>0</v>
      </c>
      <c r="D19" s="68">
        <v>202030</v>
      </c>
      <c r="E19" s="69" t="s">
        <v>27</v>
      </c>
      <c r="F19" s="69" t="str">
        <f t="shared" si="6"/>
        <v/>
      </c>
      <c r="G19" s="70"/>
      <c r="H19" s="71" t="str">
        <f t="shared" si="7"/>
        <v/>
      </c>
      <c r="I19" s="72"/>
      <c r="J19" s="71" t="str">
        <f t="shared" si="8"/>
        <v/>
      </c>
      <c r="L19" s="60" t="str">
        <f t="shared" si="5"/>
        <v/>
      </c>
      <c r="P19" s="95"/>
      <c r="Q19" s="96"/>
      <c r="R19" s="96"/>
      <c r="S19" s="96"/>
      <c r="T19" s="96"/>
      <c r="U19" s="97"/>
    </row>
    <row r="20" spans="1:21" ht="15" customHeight="1">
      <c r="A20" s="61">
        <f>IF(C20&gt;0,SUM(MAX($A$3:A19),IF(C20&gt;0,1,0)),0)</f>
        <v>0</v>
      </c>
      <c r="B20" s="61">
        <f>IF(C20=2,SUM(MAX($B$3:B19),IF(C20=2,1,0)),0)</f>
        <v>0</v>
      </c>
      <c r="C20" s="74">
        <f t="shared" si="0"/>
        <v>0</v>
      </c>
      <c r="D20" s="75">
        <v>202035</v>
      </c>
      <c r="E20" s="69" t="s">
        <v>28</v>
      </c>
      <c r="F20" s="69" t="str">
        <f t="shared" si="6"/>
        <v/>
      </c>
      <c r="G20" s="70"/>
      <c r="H20" s="71" t="str">
        <f t="shared" si="7"/>
        <v/>
      </c>
      <c r="I20" s="72"/>
      <c r="J20" s="71" t="str">
        <f t="shared" si="8"/>
        <v/>
      </c>
      <c r="L20" s="60" t="str">
        <f t="shared" si="5"/>
        <v/>
      </c>
      <c r="P20" s="95"/>
      <c r="Q20" s="96"/>
      <c r="R20" s="96"/>
      <c r="S20" s="96"/>
      <c r="T20" s="96"/>
      <c r="U20" s="97"/>
    </row>
    <row r="21" spans="1:21" ht="15" customHeight="1">
      <c r="A21" s="61">
        <f>IF(C21&gt;0,SUM(MAX($A$3:A20),IF(C21&gt;0,1,0)),0)</f>
        <v>0</v>
      </c>
      <c r="B21" s="61">
        <f>IF(C21=2,SUM(MAX($B$3:B20),IF(C21=2,1,0)),0)</f>
        <v>0</v>
      </c>
      <c r="C21" s="74">
        <f t="shared" si="0"/>
        <v>0</v>
      </c>
      <c r="D21" s="68">
        <v>202045</v>
      </c>
      <c r="E21" s="69" t="s">
        <v>29</v>
      </c>
      <c r="F21" s="69" t="str">
        <f t="shared" si="6"/>
        <v/>
      </c>
      <c r="G21" s="70"/>
      <c r="H21" s="71" t="str">
        <f t="shared" si="7"/>
        <v/>
      </c>
      <c r="I21" s="72"/>
      <c r="J21" s="71" t="str">
        <f t="shared" si="8"/>
        <v/>
      </c>
      <c r="L21" s="60" t="str">
        <f t="shared" si="5"/>
        <v/>
      </c>
      <c r="P21" s="95"/>
      <c r="Q21" s="96"/>
      <c r="R21" s="96"/>
      <c r="S21" s="96"/>
      <c r="T21" s="96"/>
      <c r="U21" s="97"/>
    </row>
    <row r="22" spans="1:21" ht="15" customHeight="1">
      <c r="A22" s="61">
        <f>IF(C22&gt;0,SUM(MAX($A$3:A21),IF(C22&gt;0,1,0)),0)</f>
        <v>0</v>
      </c>
      <c r="B22" s="61">
        <f>IF(C22=2,SUM(MAX($B$3:B21),IF(C22=2,1,0)),0)</f>
        <v>0</v>
      </c>
      <c r="C22" s="74">
        <f t="shared" si="0"/>
        <v>0</v>
      </c>
      <c r="D22" s="76">
        <v>202062</v>
      </c>
      <c r="E22" s="77" t="s">
        <v>30</v>
      </c>
      <c r="F22" s="69" t="str">
        <f t="shared" si="6"/>
        <v/>
      </c>
      <c r="G22" s="70"/>
      <c r="H22" s="71" t="str">
        <f t="shared" si="7"/>
        <v/>
      </c>
      <c r="I22" s="78"/>
      <c r="J22" s="71" t="str">
        <f t="shared" si="8"/>
        <v/>
      </c>
      <c r="L22" s="60" t="str">
        <f t="shared" si="5"/>
        <v/>
      </c>
      <c r="P22" s="95"/>
      <c r="Q22" s="96"/>
      <c r="R22" s="96"/>
      <c r="S22" s="96"/>
      <c r="T22" s="96"/>
      <c r="U22" s="97"/>
    </row>
    <row r="23" spans="1:21" ht="15" customHeight="1">
      <c r="A23" s="61">
        <f>IF(C23&gt;0,SUM(MAX($A$3:A22),IF(C23&gt;0,1,0)),0)</f>
        <v>0</v>
      </c>
      <c r="B23" s="61">
        <f>IF(C23=2,SUM(MAX($B$3:B22),IF(C23=2,1,0)),0)</f>
        <v>0</v>
      </c>
      <c r="C23" s="74">
        <f t="shared" si="0"/>
        <v>0</v>
      </c>
      <c r="D23" s="76">
        <v>202064</v>
      </c>
      <c r="E23" s="77" t="s">
        <v>31</v>
      </c>
      <c r="F23" s="69" t="str">
        <f t="shared" si="6"/>
        <v/>
      </c>
      <c r="G23" s="70"/>
      <c r="H23" s="71" t="str">
        <f t="shared" si="7"/>
        <v/>
      </c>
      <c r="I23" s="78"/>
      <c r="J23" s="71" t="str">
        <f t="shared" si="8"/>
        <v/>
      </c>
      <c r="L23" s="60" t="str">
        <f t="shared" si="5"/>
        <v/>
      </c>
      <c r="P23" s="95"/>
      <c r="Q23" s="96"/>
      <c r="R23" s="96"/>
      <c r="S23" s="96"/>
      <c r="T23" s="96"/>
      <c r="U23" s="97"/>
    </row>
    <row r="24" spans="1:21" ht="15" customHeight="1">
      <c r="A24" s="61">
        <f>IF(C24&gt;0,SUM(MAX($A$3:A23),IF(C24&gt;0,1,0)),0)</f>
        <v>0</v>
      </c>
      <c r="B24" s="61">
        <f>IF(C24=2,SUM(MAX($B$3:B23),IF(C24=2,1,0)),0)</f>
        <v>0</v>
      </c>
      <c r="C24" s="74">
        <f t="shared" si="0"/>
        <v>0</v>
      </c>
      <c r="D24" s="76">
        <v>202066</v>
      </c>
      <c r="E24" s="77" t="s">
        <v>32</v>
      </c>
      <c r="F24" s="69" t="str">
        <f t="shared" si="6"/>
        <v/>
      </c>
      <c r="G24" s="70"/>
      <c r="H24" s="71" t="str">
        <f t="shared" si="7"/>
        <v/>
      </c>
      <c r="I24" s="78"/>
      <c r="J24" s="71" t="str">
        <f t="shared" si="8"/>
        <v/>
      </c>
      <c r="L24" s="60" t="str">
        <f t="shared" si="5"/>
        <v/>
      </c>
      <c r="P24" s="95"/>
      <c r="Q24" s="96"/>
      <c r="R24" s="96"/>
      <c r="S24" s="96"/>
      <c r="T24" s="96"/>
      <c r="U24" s="97"/>
    </row>
    <row r="25" spans="1:21" ht="15" customHeight="1">
      <c r="A25" s="61">
        <f>IF(C25&gt;0,SUM(MAX($A$3:A24),IF(C25&gt;0,1,0)),0)</f>
        <v>0</v>
      </c>
      <c r="B25" s="61">
        <f>IF(C25=2,SUM(MAX($B$3:B24),IF(C25=2,1,0)),0)</f>
        <v>0</v>
      </c>
      <c r="C25" s="74">
        <f t="shared" si="0"/>
        <v>0</v>
      </c>
      <c r="D25" s="75">
        <v>202125</v>
      </c>
      <c r="E25" s="69" t="s">
        <v>33</v>
      </c>
      <c r="F25" s="69" t="str">
        <f t="shared" si="6"/>
        <v/>
      </c>
      <c r="G25" s="70"/>
      <c r="H25" s="71" t="str">
        <f t="shared" si="7"/>
        <v/>
      </c>
      <c r="I25" s="72"/>
      <c r="J25" s="71" t="str">
        <f t="shared" si="8"/>
        <v/>
      </c>
      <c r="L25" s="60" t="str">
        <f t="shared" si="5"/>
        <v/>
      </c>
      <c r="P25" s="95"/>
      <c r="Q25" s="96"/>
      <c r="R25" s="96"/>
      <c r="S25" s="96"/>
      <c r="T25" s="96"/>
      <c r="U25" s="97"/>
    </row>
    <row r="26" spans="1:21" ht="15" customHeight="1">
      <c r="A26" s="61">
        <f>IF(C26&gt;0,SUM(MAX($A$3:A25),IF(C26&gt;0,1,0)),0)</f>
        <v>0</v>
      </c>
      <c r="B26" s="61">
        <f>IF(C26=2,SUM(MAX($B$3:B25),IF(C26=2,1,0)),0)</f>
        <v>0</v>
      </c>
      <c r="C26" s="74">
        <f t="shared" si="0"/>
        <v>0</v>
      </c>
      <c r="D26" s="75">
        <v>202130</v>
      </c>
      <c r="E26" s="69" t="s">
        <v>34</v>
      </c>
      <c r="F26" s="69" t="str">
        <f t="shared" si="6"/>
        <v/>
      </c>
      <c r="G26" s="70"/>
      <c r="H26" s="71" t="str">
        <f t="shared" si="7"/>
        <v/>
      </c>
      <c r="I26" s="72"/>
      <c r="J26" s="71" t="str">
        <f t="shared" si="8"/>
        <v/>
      </c>
      <c r="L26" s="60" t="str">
        <f t="shared" si="5"/>
        <v/>
      </c>
      <c r="P26" s="95"/>
      <c r="Q26" s="96"/>
      <c r="R26" s="96"/>
      <c r="S26" s="96"/>
      <c r="T26" s="96"/>
      <c r="U26" s="97"/>
    </row>
    <row r="27" spans="1:21" ht="15" customHeight="1">
      <c r="A27" s="61">
        <f>IF(C27&gt;0,SUM(MAX($A$3:A26),IF(C27&gt;0,1,0)),0)</f>
        <v>0</v>
      </c>
      <c r="B27" s="61">
        <f>IF(C27=2,SUM(MAX($B$3:B26),IF(C27=2,1,0)),0)</f>
        <v>0</v>
      </c>
      <c r="C27" s="74">
        <f t="shared" si="0"/>
        <v>0</v>
      </c>
      <c r="D27" s="75">
        <v>202135</v>
      </c>
      <c r="E27" s="79" t="s">
        <v>35</v>
      </c>
      <c r="F27" s="69" t="str">
        <f t="shared" si="6"/>
        <v/>
      </c>
      <c r="G27" s="70"/>
      <c r="H27" s="71" t="str">
        <f t="shared" si="7"/>
        <v/>
      </c>
      <c r="I27" s="72"/>
      <c r="J27" s="71" t="str">
        <f t="shared" si="8"/>
        <v/>
      </c>
      <c r="L27" s="60" t="str">
        <f t="shared" si="5"/>
        <v/>
      </c>
      <c r="P27" s="95"/>
      <c r="Q27" s="96"/>
      <c r="R27" s="96"/>
      <c r="S27" s="96"/>
      <c r="T27" s="96"/>
      <c r="U27" s="97"/>
    </row>
    <row r="28" spans="1:21" ht="15" customHeight="1">
      <c r="A28" s="61">
        <f>IF(C28&gt;0,SUM(MAX($A$3:A27),IF(C28&gt;0,1,0)),0)</f>
        <v>0</v>
      </c>
      <c r="B28" s="61">
        <f>IF(C28=2,SUM(MAX($B$3:B27),IF(C28=2,1,0)),0)</f>
        <v>0</v>
      </c>
      <c r="C28" s="74">
        <f t="shared" si="0"/>
        <v>0</v>
      </c>
      <c r="D28" s="75">
        <v>202140</v>
      </c>
      <c r="E28" s="79" t="s">
        <v>36</v>
      </c>
      <c r="F28" s="69" t="str">
        <f t="shared" si="6"/>
        <v/>
      </c>
      <c r="G28" s="70"/>
      <c r="H28" s="71" t="str">
        <f t="shared" si="7"/>
        <v/>
      </c>
      <c r="I28" s="72"/>
      <c r="J28" s="71" t="str">
        <f t="shared" si="8"/>
        <v/>
      </c>
      <c r="L28" s="60" t="str">
        <f t="shared" si="5"/>
        <v/>
      </c>
      <c r="P28" s="95"/>
      <c r="Q28" s="96"/>
      <c r="R28" s="96"/>
      <c r="S28" s="96"/>
      <c r="T28" s="96"/>
      <c r="U28" s="97"/>
    </row>
    <row r="29" spans="1:21" ht="15" customHeight="1">
      <c r="A29" s="61">
        <f>IF(C29&gt;0,SUM(MAX($A$3:A28),IF(C29&gt;0,1,0)),0)</f>
        <v>0</v>
      </c>
      <c r="B29" s="61">
        <f>IF(C29=2,SUM(MAX($B$3:B28),IF(C29=2,1,0)),0)</f>
        <v>0</v>
      </c>
      <c r="C29" s="74">
        <f t="shared" si="0"/>
        <v>0</v>
      </c>
      <c r="D29" s="75">
        <v>202145</v>
      </c>
      <c r="E29" s="69" t="s">
        <v>37</v>
      </c>
      <c r="F29" s="69" t="str">
        <f t="shared" si="6"/>
        <v/>
      </c>
      <c r="G29" s="70"/>
      <c r="H29" s="71" t="str">
        <f t="shared" si="7"/>
        <v/>
      </c>
      <c r="I29" s="72"/>
      <c r="J29" s="71" t="str">
        <f t="shared" si="8"/>
        <v/>
      </c>
      <c r="L29" s="60" t="str">
        <f t="shared" si="5"/>
        <v/>
      </c>
      <c r="P29" s="95"/>
      <c r="Q29" s="96"/>
      <c r="R29" s="96"/>
      <c r="S29" s="96"/>
      <c r="T29" s="96"/>
      <c r="U29" s="97"/>
    </row>
    <row r="30" spans="1:21" ht="15" customHeight="1">
      <c r="A30" s="61">
        <f>IF(C30&gt;0,SUM(MAX($A$3:A29),IF(C30&gt;0,1,0)),0)</f>
        <v>0</v>
      </c>
      <c r="B30" s="61">
        <f>IF(C30=2,SUM(MAX($B$3:B29),IF(C30=2,1,0)),0)</f>
        <v>0</v>
      </c>
      <c r="C30" s="74">
        <f t="shared" si="0"/>
        <v>0</v>
      </c>
      <c r="D30" s="75">
        <v>202155</v>
      </c>
      <c r="E30" s="69" t="s">
        <v>38</v>
      </c>
      <c r="F30" s="69" t="str">
        <f t="shared" si="6"/>
        <v/>
      </c>
      <c r="G30" s="70"/>
      <c r="H30" s="71" t="str">
        <f t="shared" si="7"/>
        <v/>
      </c>
      <c r="I30" s="72"/>
      <c r="J30" s="71" t="str">
        <f t="shared" si="8"/>
        <v/>
      </c>
      <c r="L30" s="60" t="str">
        <f t="shared" si="5"/>
        <v/>
      </c>
      <c r="P30" s="95"/>
      <c r="Q30" s="96"/>
      <c r="R30" s="96"/>
      <c r="S30" s="96"/>
      <c r="T30" s="96"/>
      <c r="U30" s="97"/>
    </row>
    <row r="31" spans="1:21" ht="15" customHeight="1">
      <c r="A31" s="61">
        <f>IF(C31&gt;0,SUM(MAX($A$3:A30),IF(C31&gt;0,1,0)),0)</f>
        <v>0</v>
      </c>
      <c r="B31" s="61">
        <f>IF(C31=2,SUM(MAX($B$3:B30),IF(C31=2,1,0)),0)</f>
        <v>0</v>
      </c>
      <c r="C31" s="74">
        <f t="shared" si="0"/>
        <v>0</v>
      </c>
      <c r="D31" s="75">
        <v>202165</v>
      </c>
      <c r="E31" s="69" t="s">
        <v>39</v>
      </c>
      <c r="F31" s="69" t="str">
        <f t="shared" si="6"/>
        <v/>
      </c>
      <c r="G31" s="70"/>
      <c r="H31" s="71" t="str">
        <f t="shared" si="7"/>
        <v/>
      </c>
      <c r="I31" s="72"/>
      <c r="J31" s="71" t="str">
        <f t="shared" si="8"/>
        <v/>
      </c>
      <c r="L31" s="60" t="str">
        <f t="shared" si="5"/>
        <v/>
      </c>
      <c r="P31" s="95"/>
      <c r="Q31" s="96"/>
      <c r="R31" s="96"/>
      <c r="S31" s="96"/>
      <c r="T31" s="96"/>
      <c r="U31" s="97"/>
    </row>
    <row r="32" spans="1:21" ht="15" customHeight="1">
      <c r="A32" s="61">
        <f>IF(C32&gt;0,SUM(MAX($A$3:A31),IF(C32&gt;0,1,0)),0)</f>
        <v>0</v>
      </c>
      <c r="B32" s="61">
        <f>IF(C32=2,SUM(MAX($B$3:B31),IF(C32=2,1,0)),0)</f>
        <v>0</v>
      </c>
      <c r="C32" s="74">
        <f t="shared" si="0"/>
        <v>0</v>
      </c>
      <c r="D32" s="80">
        <v>202170</v>
      </c>
      <c r="E32" s="69" t="s">
        <v>40</v>
      </c>
      <c r="F32" s="69" t="str">
        <f t="shared" si="6"/>
        <v/>
      </c>
      <c r="G32" s="70"/>
      <c r="H32" s="71" t="str">
        <f t="shared" si="7"/>
        <v/>
      </c>
      <c r="I32" s="72"/>
      <c r="J32" s="71" t="str">
        <f t="shared" si="8"/>
        <v/>
      </c>
      <c r="L32" s="60" t="str">
        <f t="shared" si="5"/>
        <v/>
      </c>
      <c r="P32" s="95"/>
      <c r="Q32" s="96"/>
      <c r="R32" s="96"/>
      <c r="S32" s="96"/>
      <c r="T32" s="96"/>
      <c r="U32" s="97"/>
    </row>
    <row r="33" spans="1:21" ht="15" customHeight="1">
      <c r="A33" s="61">
        <f>IF(C33&gt;0,SUM(MAX($A$3:A32),IF(C33&gt;0,1,0)),0)</f>
        <v>0</v>
      </c>
      <c r="B33" s="61">
        <f>IF(C33=2,SUM(MAX($B$3:B32),IF(C33=2,1,0)),0)</f>
        <v>0</v>
      </c>
      <c r="C33" s="74">
        <f t="shared" si="0"/>
        <v>0</v>
      </c>
      <c r="D33" s="75">
        <v>202180</v>
      </c>
      <c r="E33" s="69" t="s">
        <v>41</v>
      </c>
      <c r="F33" s="69" t="str">
        <f t="shared" si="6"/>
        <v/>
      </c>
      <c r="G33" s="70"/>
      <c r="H33" s="71" t="str">
        <f t="shared" si="7"/>
        <v/>
      </c>
      <c r="I33" s="72"/>
      <c r="J33" s="71" t="str">
        <f t="shared" si="8"/>
        <v/>
      </c>
      <c r="L33" s="60" t="str">
        <f t="shared" si="5"/>
        <v/>
      </c>
      <c r="P33" s="95"/>
      <c r="Q33" s="96"/>
      <c r="R33" s="96"/>
      <c r="S33" s="96"/>
      <c r="T33" s="96"/>
      <c r="U33" s="97"/>
    </row>
    <row r="34" spans="1:21" ht="15" customHeight="1">
      <c r="A34" s="61">
        <f>IF(C34&gt;0,SUM(MAX($A$3:A33),IF(C34&gt;0,1,0)),0)</f>
        <v>0</v>
      </c>
      <c r="B34" s="61">
        <f>IF(C34=2,SUM(MAX($B$3:B33),IF(C34=2,1,0)),0)</f>
        <v>0</v>
      </c>
      <c r="C34" s="74">
        <f t="shared" si="0"/>
        <v>0</v>
      </c>
      <c r="D34" s="75">
        <v>202190</v>
      </c>
      <c r="E34" s="69" t="s">
        <v>42</v>
      </c>
      <c r="F34" s="69" t="str">
        <f t="shared" si="6"/>
        <v/>
      </c>
      <c r="G34" s="70"/>
      <c r="H34" s="71" t="str">
        <f t="shared" si="7"/>
        <v/>
      </c>
      <c r="I34" s="72"/>
      <c r="J34" s="71" t="str">
        <f t="shared" si="8"/>
        <v/>
      </c>
      <c r="L34" s="60" t="str">
        <f t="shared" si="5"/>
        <v/>
      </c>
      <c r="P34" s="98"/>
      <c r="Q34" s="99"/>
      <c r="R34" s="99"/>
      <c r="S34" s="99"/>
      <c r="T34" s="99"/>
      <c r="U34" s="100"/>
    </row>
    <row r="35" spans="1:21" ht="15" customHeight="1">
      <c r="A35" s="61">
        <f>IF(C35&gt;0,SUM(MAX($A$3:A34),IF(C35&gt;0,1,0)),0)</f>
        <v>0</v>
      </c>
      <c r="B35" s="61">
        <f>IF(C35=2,SUM(MAX($B$3:B34),IF(C35=2,1,0)),0)</f>
        <v>0</v>
      </c>
      <c r="C35" s="74">
        <f t="shared" si="0"/>
        <v>0</v>
      </c>
      <c r="D35" s="75">
        <v>202200</v>
      </c>
      <c r="E35" s="69" t="s">
        <v>43</v>
      </c>
      <c r="F35" s="69" t="str">
        <f t="shared" si="6"/>
        <v/>
      </c>
      <c r="G35" s="70"/>
      <c r="H35" s="71" t="str">
        <f t="shared" si="7"/>
        <v/>
      </c>
      <c r="I35" s="72"/>
      <c r="J35" s="71" t="str">
        <f t="shared" si="8"/>
        <v/>
      </c>
      <c r="L35" s="60" t="str">
        <f t="shared" si="5"/>
        <v/>
      </c>
      <c r="P35" s="98"/>
      <c r="Q35" s="99"/>
      <c r="R35" s="99"/>
      <c r="S35" s="99"/>
      <c r="T35" s="99"/>
      <c r="U35" s="100"/>
    </row>
    <row r="36" spans="1:21" ht="15" customHeight="1">
      <c r="A36" s="61">
        <f>IF(C36&gt;0,SUM(MAX($A$3:A35),IF(C36&gt;0,1,0)),0)</f>
        <v>0</v>
      </c>
      <c r="B36" s="61">
        <f>IF(C36=2,SUM(MAX($B$3:B35),IF(C36=2,1,0)),0)</f>
        <v>0</v>
      </c>
      <c r="C36" s="74">
        <f t="shared" si="0"/>
        <v>0</v>
      </c>
      <c r="D36" s="75">
        <v>202250</v>
      </c>
      <c r="E36" s="69" t="s">
        <v>44</v>
      </c>
      <c r="F36" s="69" t="str">
        <f t="shared" si="6"/>
        <v/>
      </c>
      <c r="G36" s="70"/>
      <c r="H36" s="71" t="str">
        <f t="shared" si="7"/>
        <v/>
      </c>
      <c r="I36" s="72"/>
      <c r="J36" s="71" t="str">
        <f t="shared" si="8"/>
        <v/>
      </c>
      <c r="L36" s="60" t="str">
        <f t="shared" si="5"/>
        <v/>
      </c>
      <c r="P36" s="98"/>
      <c r="Q36" s="99"/>
      <c r="R36" s="99"/>
      <c r="S36" s="99"/>
      <c r="T36" s="99"/>
      <c r="U36" s="100"/>
    </row>
    <row r="37" spans="1:21" ht="15" customHeight="1">
      <c r="A37" s="61">
        <f>IF(C37&gt;0,SUM(MAX($A$3:A36),IF(C37&gt;0,1,0)),0)</f>
        <v>0</v>
      </c>
      <c r="B37" s="61">
        <f>IF(C37=2,SUM(MAX($B$3:B36),IF(C37=2,1,0)),0)</f>
        <v>0</v>
      </c>
      <c r="C37" s="74">
        <f t="shared" si="0"/>
        <v>0</v>
      </c>
      <c r="D37" s="75">
        <v>202270</v>
      </c>
      <c r="E37" s="69" t="s">
        <v>45</v>
      </c>
      <c r="F37" s="69" t="str">
        <f t="shared" si="6"/>
        <v/>
      </c>
      <c r="G37" s="70"/>
      <c r="H37" s="71" t="str">
        <f t="shared" si="7"/>
        <v/>
      </c>
      <c r="I37" s="72"/>
      <c r="J37" s="71" t="str">
        <f t="shared" si="8"/>
        <v/>
      </c>
      <c r="L37" s="60" t="str">
        <f t="shared" si="5"/>
        <v/>
      </c>
      <c r="P37" s="101"/>
      <c r="Q37" s="102"/>
      <c r="R37" s="102"/>
      <c r="S37" s="102"/>
      <c r="T37" s="102"/>
      <c r="U37" s="103"/>
    </row>
    <row r="38" spans="1:21" ht="15" customHeight="1">
      <c r="A38" s="61">
        <f>IF(C38&gt;0,SUM(MAX($A$3:A37),IF(C38&gt;0,1,0)),0)</f>
        <v>0</v>
      </c>
      <c r="B38" s="61">
        <f>IF(C38=2,SUM(MAX($B$3:B37),IF(C38=2,1,0)),0)</f>
        <v>0</v>
      </c>
      <c r="C38" s="74">
        <f t="shared" si="0"/>
        <v>0</v>
      </c>
      <c r="D38" s="75">
        <v>202275</v>
      </c>
      <c r="E38" s="79" t="s">
        <v>46</v>
      </c>
      <c r="F38" s="69" t="str">
        <f t="shared" si="6"/>
        <v/>
      </c>
      <c r="G38" s="70"/>
      <c r="H38" s="71" t="str">
        <f t="shared" si="7"/>
        <v/>
      </c>
      <c r="I38" s="72"/>
      <c r="J38" s="71" t="str">
        <f t="shared" si="8"/>
        <v/>
      </c>
      <c r="L38" s="60" t="str">
        <f t="shared" si="5"/>
        <v/>
      </c>
      <c r="P38" s="101"/>
      <c r="Q38" s="102"/>
      <c r="R38" s="102"/>
      <c r="S38" s="102"/>
      <c r="T38" s="102"/>
      <c r="U38" s="103"/>
    </row>
    <row r="39" spans="1:21" ht="15" customHeight="1">
      <c r="A39" s="61">
        <f>IF(C39&gt;0,SUM(MAX($A$3:A38),IF(C39&gt;0,1,0)),0)</f>
        <v>0</v>
      </c>
      <c r="B39" s="61">
        <f>IF(C39=2,SUM(MAX($B$3:B38),IF(C39=2,1,0)),0)</f>
        <v>0</v>
      </c>
      <c r="C39" s="74">
        <f t="shared" si="0"/>
        <v>0</v>
      </c>
      <c r="D39" s="75">
        <v>202305</v>
      </c>
      <c r="E39" s="79" t="s">
        <v>47</v>
      </c>
      <c r="F39" s="69" t="str">
        <f t="shared" si="6"/>
        <v/>
      </c>
      <c r="G39" s="70"/>
      <c r="H39" s="71" t="str">
        <f t="shared" si="7"/>
        <v/>
      </c>
      <c r="I39" s="72"/>
      <c r="J39" s="71" t="str">
        <f t="shared" si="8"/>
        <v/>
      </c>
      <c r="L39" s="60" t="str">
        <f t="shared" si="5"/>
        <v/>
      </c>
      <c r="P39" s="101"/>
      <c r="Q39" s="102"/>
      <c r="R39" s="102"/>
      <c r="S39" s="102"/>
      <c r="T39" s="102"/>
      <c r="U39" s="103"/>
    </row>
    <row r="40" spans="1:21" ht="15" customHeight="1">
      <c r="A40" s="61">
        <f>IF(C40&gt;0,SUM(MAX($A$3:A39),IF(C40&gt;0,1,0)),0)</f>
        <v>0</v>
      </c>
      <c r="B40" s="61">
        <f>IF(C40=2,SUM(MAX($B$3:B39),IF(C40=2,1,0)),0)</f>
        <v>0</v>
      </c>
      <c r="C40" s="74">
        <f t="shared" si="0"/>
        <v>0</v>
      </c>
      <c r="D40" s="75">
        <v>202325</v>
      </c>
      <c r="E40" s="69" t="s">
        <v>48</v>
      </c>
      <c r="F40" s="69" t="str">
        <f t="shared" si="6"/>
        <v/>
      </c>
      <c r="G40" s="70"/>
      <c r="H40" s="71" t="str">
        <f t="shared" si="7"/>
        <v/>
      </c>
      <c r="I40" s="72"/>
      <c r="J40" s="71" t="str">
        <f t="shared" si="8"/>
        <v/>
      </c>
      <c r="L40" s="60" t="str">
        <f t="shared" si="5"/>
        <v/>
      </c>
      <c r="P40" s="101"/>
      <c r="Q40" s="102"/>
      <c r="R40" s="102"/>
      <c r="S40" s="102"/>
      <c r="T40" s="102"/>
      <c r="U40" s="103"/>
    </row>
    <row r="41" spans="1:21" ht="15" customHeight="1">
      <c r="A41" s="61">
        <f>IF(C41&gt;0,SUM(MAX($A$3:A40),IF(C41&gt;0,1,0)),0)</f>
        <v>0</v>
      </c>
      <c r="B41" s="61">
        <f>IF(C41=2,SUM(MAX($B$3:B40),IF(C41=2,1,0)),0)</f>
        <v>0</v>
      </c>
      <c r="C41" s="74">
        <f t="shared" si="0"/>
        <v>0</v>
      </c>
      <c r="D41" s="75">
        <v>202330</v>
      </c>
      <c r="E41" s="69" t="s">
        <v>49</v>
      </c>
      <c r="F41" s="69" t="str">
        <f t="shared" si="6"/>
        <v/>
      </c>
      <c r="G41" s="70"/>
      <c r="H41" s="71" t="str">
        <f t="shared" si="7"/>
        <v/>
      </c>
      <c r="I41" s="72"/>
      <c r="J41" s="71" t="str">
        <f t="shared" si="8"/>
        <v/>
      </c>
      <c r="L41" s="60" t="str">
        <f t="shared" si="5"/>
        <v/>
      </c>
      <c r="P41" s="101"/>
      <c r="Q41" s="102"/>
      <c r="R41" s="102"/>
      <c r="S41" s="102"/>
      <c r="T41" s="102"/>
      <c r="U41" s="103"/>
    </row>
    <row r="42" spans="1:21" ht="15" customHeight="1">
      <c r="A42" s="61">
        <f>IF(C42&gt;0,SUM(MAX($A$3:A41),IF(C42&gt;0,1,0)),0)</f>
        <v>0</v>
      </c>
      <c r="B42" s="61">
        <f>IF(C42=2,SUM(MAX($B$3:B41),IF(C42=2,1,0)),0)</f>
        <v>0</v>
      </c>
      <c r="C42" s="74">
        <f t="shared" si="0"/>
        <v>0</v>
      </c>
      <c r="D42" s="75">
        <v>202335</v>
      </c>
      <c r="E42" s="69" t="s">
        <v>50</v>
      </c>
      <c r="F42" s="69" t="str">
        <f t="shared" si="6"/>
        <v/>
      </c>
      <c r="G42" s="70"/>
      <c r="H42" s="71" t="str">
        <f t="shared" si="7"/>
        <v/>
      </c>
      <c r="I42" s="72"/>
      <c r="J42" s="71" t="str">
        <f t="shared" si="8"/>
        <v/>
      </c>
      <c r="L42" s="60" t="str">
        <f t="shared" si="5"/>
        <v/>
      </c>
      <c r="P42" s="101"/>
      <c r="Q42" s="102"/>
      <c r="R42" s="102"/>
      <c r="S42" s="102"/>
      <c r="T42" s="102"/>
      <c r="U42" s="103"/>
    </row>
    <row r="43" spans="1:21" ht="15" customHeight="1">
      <c r="A43" s="61">
        <f>IF(C43&gt;0,SUM(MAX($A$3:A42),IF(C43&gt;0,1,0)),0)</f>
        <v>0</v>
      </c>
      <c r="B43" s="61">
        <f>IF(C43=2,SUM(MAX($B$3:B42),IF(C43=2,1,0)),0)</f>
        <v>0</v>
      </c>
      <c r="C43" s="74">
        <f t="shared" si="0"/>
        <v>0</v>
      </c>
      <c r="D43" s="75">
        <v>202340</v>
      </c>
      <c r="E43" s="69" t="s">
        <v>51</v>
      </c>
      <c r="F43" s="69" t="str">
        <f t="shared" si="6"/>
        <v/>
      </c>
      <c r="G43" s="70"/>
      <c r="H43" s="71" t="str">
        <f t="shared" si="7"/>
        <v/>
      </c>
      <c r="I43" s="72"/>
      <c r="J43" s="71" t="str">
        <f t="shared" si="8"/>
        <v/>
      </c>
      <c r="L43" s="60" t="str">
        <f t="shared" si="5"/>
        <v/>
      </c>
      <c r="P43" s="101"/>
      <c r="Q43" s="102"/>
      <c r="R43" s="102"/>
      <c r="S43" s="102"/>
      <c r="T43" s="102"/>
      <c r="U43" s="103"/>
    </row>
    <row r="44" spans="1:21" ht="15" customHeight="1">
      <c r="A44" s="61">
        <f>IF(C44&gt;0,SUM(MAX($A$3:A43),IF(C44&gt;0,1,0)),0)</f>
        <v>0</v>
      </c>
      <c r="B44" s="61">
        <f>IF(C44=2,SUM(MAX($B$3:B43),IF(C44=2,1,0)),0)</f>
        <v>0</v>
      </c>
      <c r="C44" s="74">
        <f t="shared" si="0"/>
        <v>0</v>
      </c>
      <c r="D44" s="75">
        <v>202355</v>
      </c>
      <c r="E44" s="69" t="s">
        <v>52</v>
      </c>
      <c r="F44" s="69" t="str">
        <f t="shared" si="6"/>
        <v/>
      </c>
      <c r="G44" s="70"/>
      <c r="H44" s="71" t="str">
        <f t="shared" si="7"/>
        <v/>
      </c>
      <c r="I44" s="72"/>
      <c r="J44" s="71" t="str">
        <f t="shared" si="8"/>
        <v/>
      </c>
      <c r="L44" s="60" t="str">
        <f t="shared" si="5"/>
        <v/>
      </c>
      <c r="P44" s="101"/>
      <c r="Q44" s="102"/>
      <c r="R44" s="102"/>
      <c r="S44" s="102"/>
      <c r="T44" s="102"/>
      <c r="U44" s="103"/>
    </row>
    <row r="45" spans="1:21" ht="15" customHeight="1">
      <c r="A45" s="61">
        <f>IF(C45&gt;0,SUM(MAX($A$3:A44),IF(C45&gt;0,1,0)),0)</f>
        <v>0</v>
      </c>
      <c r="B45" s="61">
        <f>IF(C45=2,SUM(MAX($B$3:B44),IF(C45=2,1,0)),0)</f>
        <v>0</v>
      </c>
      <c r="C45" s="74">
        <f t="shared" si="0"/>
        <v>0</v>
      </c>
      <c r="D45" s="75">
        <v>202365</v>
      </c>
      <c r="E45" s="69" t="s">
        <v>53</v>
      </c>
      <c r="F45" s="69" t="str">
        <f t="shared" si="6"/>
        <v/>
      </c>
      <c r="G45" s="70"/>
      <c r="H45" s="71" t="str">
        <f t="shared" si="7"/>
        <v/>
      </c>
      <c r="I45" s="72"/>
      <c r="J45" s="71" t="str">
        <f t="shared" si="8"/>
        <v/>
      </c>
      <c r="L45" s="60" t="str">
        <f t="shared" si="5"/>
        <v/>
      </c>
      <c r="P45" s="104"/>
      <c r="Q45" s="105"/>
      <c r="R45" s="105"/>
      <c r="S45" s="105"/>
      <c r="T45" s="105"/>
      <c r="U45" s="106"/>
    </row>
    <row r="46" spans="1:21" ht="15" customHeight="1">
      <c r="A46" s="61">
        <f>IF(C46&gt;0,SUM(MAX($A$3:A45),IF(C46&gt;0,1,0)),0)</f>
        <v>0</v>
      </c>
      <c r="B46" s="61">
        <f>IF(C46=2,SUM(MAX($B$3:B45),IF(C46=2,1,0)),0)</f>
        <v>0</v>
      </c>
      <c r="C46" s="74">
        <f t="shared" si="0"/>
        <v>0</v>
      </c>
      <c r="D46" s="75">
        <v>202395</v>
      </c>
      <c r="E46" s="69" t="s">
        <v>54</v>
      </c>
      <c r="F46" s="69" t="str">
        <f t="shared" si="6"/>
        <v/>
      </c>
      <c r="G46" s="70"/>
      <c r="H46" s="71" t="str">
        <f t="shared" si="7"/>
        <v/>
      </c>
      <c r="I46" s="72"/>
      <c r="J46" s="71" t="str">
        <f t="shared" si="8"/>
        <v/>
      </c>
      <c r="L46" s="60" t="str">
        <f t="shared" si="5"/>
        <v/>
      </c>
      <c r="P46" s="104"/>
      <c r="Q46" s="105"/>
      <c r="R46" s="105"/>
      <c r="S46" s="105"/>
      <c r="T46" s="105"/>
      <c r="U46" s="106"/>
    </row>
    <row r="47" spans="1:21" ht="15" customHeight="1">
      <c r="A47" s="61">
        <f>IF(C47&gt;0,SUM(MAX($A$3:A46),IF(C47&gt;0,1,0)),0)</f>
        <v>0</v>
      </c>
      <c r="B47" s="61">
        <f>IF(C47=2,SUM(MAX($B$3:B46),IF(C47=2,1,0)),0)</f>
        <v>0</v>
      </c>
      <c r="C47" s="74">
        <f t="shared" si="0"/>
        <v>0</v>
      </c>
      <c r="D47" s="75">
        <v>202400</v>
      </c>
      <c r="E47" s="69" t="s">
        <v>55</v>
      </c>
      <c r="F47" s="69" t="str">
        <f t="shared" si="6"/>
        <v/>
      </c>
      <c r="G47" s="70"/>
      <c r="H47" s="71" t="str">
        <f t="shared" si="7"/>
        <v/>
      </c>
      <c r="I47" s="72"/>
      <c r="J47" s="71" t="str">
        <f t="shared" si="8"/>
        <v/>
      </c>
      <c r="L47" s="60" t="str">
        <f t="shared" si="5"/>
        <v/>
      </c>
      <c r="P47" s="104"/>
      <c r="Q47" s="105"/>
      <c r="R47" s="105"/>
      <c r="S47" s="105"/>
      <c r="T47" s="105"/>
      <c r="U47" s="106"/>
    </row>
    <row r="48" spans="1:21" ht="15" customHeight="1">
      <c r="A48" s="61">
        <f>IF(C48&gt;0,SUM(MAX($A$3:A47),IF(C48&gt;0,1,0)),0)</f>
        <v>0</v>
      </c>
      <c r="B48" s="61">
        <f>IF(C48=2,SUM(MAX($B$3:B47),IF(C48=2,1,0)),0)</f>
        <v>0</v>
      </c>
      <c r="C48" s="74">
        <f t="shared" si="0"/>
        <v>0</v>
      </c>
      <c r="D48" s="75">
        <v>202405</v>
      </c>
      <c r="E48" s="69" t="s">
        <v>56</v>
      </c>
      <c r="F48" s="69" t="str">
        <f t="shared" si="6"/>
        <v/>
      </c>
      <c r="G48" s="70"/>
      <c r="H48" s="71" t="str">
        <f t="shared" si="7"/>
        <v/>
      </c>
      <c r="I48" s="72"/>
      <c r="J48" s="71" t="str">
        <f t="shared" si="8"/>
        <v/>
      </c>
      <c r="L48" s="60" t="str">
        <f t="shared" si="5"/>
        <v/>
      </c>
      <c r="P48" s="104"/>
      <c r="Q48" s="105"/>
      <c r="R48" s="105"/>
      <c r="S48" s="105"/>
      <c r="T48" s="105"/>
      <c r="U48" s="106"/>
    </row>
    <row r="49" spans="1:21" ht="15" customHeight="1">
      <c r="A49" s="61">
        <f>IF(C49&gt;0,SUM(MAX($A$3:A48),IF(C49&gt;0,1,0)),0)</f>
        <v>0</v>
      </c>
      <c r="B49" s="61">
        <f>IF(C49=2,SUM(MAX($B$3:B48),IF(C49=2,1,0)),0)</f>
        <v>0</v>
      </c>
      <c r="C49" s="74">
        <f t="shared" si="0"/>
        <v>0</v>
      </c>
      <c r="D49" s="75">
        <v>202410</v>
      </c>
      <c r="E49" s="69" t="s">
        <v>57</v>
      </c>
      <c r="F49" s="69" t="str">
        <f t="shared" ref="F49:F69" si="9">IFERROR(VLOOKUP(VALUE(D49),BIDITEM,3,FALSE),"")</f>
        <v/>
      </c>
      <c r="G49" s="70"/>
      <c r="H49" s="71" t="str">
        <f t="shared" ref="H49:H69" si="10">IF(AND(G49&gt;0,I49=0),IFERROR(VLOOKUP(VALUE(D49),BIDITEM,4,FALSE),""),"")</f>
        <v/>
      </c>
      <c r="I49" s="72"/>
      <c r="J49" s="71" t="str">
        <f t="shared" si="8"/>
        <v/>
      </c>
      <c r="L49" s="60" t="str">
        <f t="shared" si="5"/>
        <v/>
      </c>
      <c r="P49" s="104"/>
      <c r="Q49" s="105"/>
      <c r="R49" s="105"/>
      <c r="S49" s="105"/>
      <c r="T49" s="105"/>
      <c r="U49" s="106"/>
    </row>
    <row r="50" spans="1:21" ht="15" customHeight="1">
      <c r="A50" s="61">
        <f>IF(C50&gt;0,SUM(MAX($A$3:A49),IF(C50&gt;0,1,0)),0)</f>
        <v>0</v>
      </c>
      <c r="B50" s="61">
        <f>IF(C50=2,SUM(MAX($B$3:B49),IF(C50=2,1,0)),0)</f>
        <v>0</v>
      </c>
      <c r="C50" s="74">
        <f t="shared" si="0"/>
        <v>0</v>
      </c>
      <c r="D50" s="75">
        <v>202415</v>
      </c>
      <c r="E50" s="69" t="s">
        <v>58</v>
      </c>
      <c r="F50" s="69" t="str">
        <f t="shared" si="9"/>
        <v/>
      </c>
      <c r="G50" s="70"/>
      <c r="H50" s="71" t="str">
        <f t="shared" si="10"/>
        <v/>
      </c>
      <c r="I50" s="72"/>
      <c r="J50" s="71" t="str">
        <f t="shared" si="8"/>
        <v/>
      </c>
      <c r="L50" s="60" t="str">
        <f t="shared" si="5"/>
        <v/>
      </c>
      <c r="P50" s="104"/>
      <c r="Q50" s="105"/>
      <c r="R50" s="105"/>
      <c r="S50" s="105"/>
      <c r="T50" s="105"/>
      <c r="U50" s="106"/>
    </row>
    <row r="51" spans="1:21" ht="15" customHeight="1">
      <c r="A51" s="61">
        <f>IF(C51&gt;0,SUM(MAX($A$3:A50),IF(C51&gt;0,1,0)),0)</f>
        <v>0</v>
      </c>
      <c r="B51" s="61">
        <f>IF(C51=2,SUM(MAX($B$3:B50),IF(C51=2,1,0)),0)</f>
        <v>0</v>
      </c>
      <c r="C51" s="74">
        <f t="shared" si="0"/>
        <v>0</v>
      </c>
      <c r="D51" s="75">
        <v>202420</v>
      </c>
      <c r="E51" s="69" t="s">
        <v>59</v>
      </c>
      <c r="F51" s="69" t="str">
        <f t="shared" si="9"/>
        <v/>
      </c>
      <c r="G51" s="70"/>
      <c r="H51" s="71" t="str">
        <f t="shared" si="10"/>
        <v/>
      </c>
      <c r="I51" s="72"/>
      <c r="J51" s="71" t="str">
        <f t="shared" si="8"/>
        <v/>
      </c>
      <c r="L51" s="60" t="str">
        <f t="shared" si="5"/>
        <v/>
      </c>
      <c r="P51" s="107"/>
      <c r="Q51" s="108"/>
      <c r="R51" s="108"/>
      <c r="S51" s="108"/>
      <c r="T51" s="108"/>
      <c r="U51" s="109"/>
    </row>
    <row r="52" spans="1:21" ht="15" customHeight="1">
      <c r="A52" s="61">
        <f>IF(C52&gt;0,SUM(MAX($A$3:A51),IF(C52&gt;0,1,0)),0)</f>
        <v>0</v>
      </c>
      <c r="B52" s="61">
        <f>IF(C52=2,SUM(MAX($B$3:B51),IF(C52=2,1,0)),0)</f>
        <v>0</v>
      </c>
      <c r="C52" s="74">
        <f t="shared" si="0"/>
        <v>0</v>
      </c>
      <c r="D52" s="75">
        <v>202425</v>
      </c>
      <c r="E52" s="69" t="s">
        <v>60</v>
      </c>
      <c r="F52" s="69" t="str">
        <f t="shared" si="9"/>
        <v/>
      </c>
      <c r="G52" s="70"/>
      <c r="H52" s="71" t="str">
        <f t="shared" si="10"/>
        <v/>
      </c>
      <c r="I52" s="72"/>
      <c r="J52" s="71" t="str">
        <f t="shared" si="8"/>
        <v/>
      </c>
      <c r="L52" s="60" t="str">
        <f t="shared" si="5"/>
        <v/>
      </c>
    </row>
    <row r="53" spans="1:21" ht="15" customHeight="1">
      <c r="A53" s="61">
        <f>IF(C53&gt;0,SUM(MAX($A$3:A52),IF(C53&gt;0,1,0)),0)</f>
        <v>0</v>
      </c>
      <c r="B53" s="61">
        <f>IF(C53=2,SUM(MAX($B$3:B52),IF(C53=2,1,0)),0)</f>
        <v>0</v>
      </c>
      <c r="C53" s="74">
        <f t="shared" si="0"/>
        <v>0</v>
      </c>
      <c r="D53" s="75">
        <v>202430</v>
      </c>
      <c r="E53" s="69" t="s">
        <v>61</v>
      </c>
      <c r="F53" s="69" t="str">
        <f t="shared" si="9"/>
        <v/>
      </c>
      <c r="G53" s="70"/>
      <c r="H53" s="71" t="str">
        <f t="shared" si="10"/>
        <v/>
      </c>
      <c r="I53" s="72"/>
      <c r="J53" s="71" t="str">
        <f t="shared" si="8"/>
        <v/>
      </c>
      <c r="L53" s="60" t="str">
        <f t="shared" si="5"/>
        <v/>
      </c>
    </row>
    <row r="54" spans="1:21" ht="15" customHeight="1">
      <c r="A54" s="61">
        <f>IF(C54&gt;0,SUM(MAX($A$3:A53),IF(C54&gt;0,1,0)),0)</f>
        <v>0</v>
      </c>
      <c r="B54" s="61">
        <f>IF(C54=2,SUM(MAX($B$3:B53),IF(C54=2,1,0)),0)</f>
        <v>0</v>
      </c>
      <c r="C54" s="74">
        <f t="shared" si="0"/>
        <v>0</v>
      </c>
      <c r="D54" s="75">
        <v>202435</v>
      </c>
      <c r="E54" s="69" t="s">
        <v>62</v>
      </c>
      <c r="F54" s="69" t="str">
        <f t="shared" si="9"/>
        <v/>
      </c>
      <c r="G54" s="70"/>
      <c r="H54" s="71" t="str">
        <f t="shared" si="10"/>
        <v/>
      </c>
      <c r="I54" s="72"/>
      <c r="J54" s="71" t="str">
        <f t="shared" si="8"/>
        <v/>
      </c>
      <c r="L54" s="60" t="str">
        <f t="shared" si="5"/>
        <v/>
      </c>
    </row>
    <row r="55" spans="1:21" ht="15" customHeight="1">
      <c r="A55" s="61">
        <f>IF(C55&gt;0,SUM(MAX($A$3:A54),IF(C55&gt;0,1,0)),0)</f>
        <v>0</v>
      </c>
      <c r="B55" s="61">
        <f>IF(C55=2,SUM(MAX($B$3:B54),IF(C55=2,1,0)),0)</f>
        <v>0</v>
      </c>
      <c r="C55" s="74">
        <f t="shared" si="0"/>
        <v>0</v>
      </c>
      <c r="D55" s="75">
        <v>202445</v>
      </c>
      <c r="E55" s="69" t="s">
        <v>63</v>
      </c>
      <c r="F55" s="69" t="str">
        <f t="shared" si="9"/>
        <v/>
      </c>
      <c r="G55" s="70"/>
      <c r="H55" s="71" t="str">
        <f t="shared" si="10"/>
        <v/>
      </c>
      <c r="I55" s="72"/>
      <c r="J55" s="71" t="str">
        <f t="shared" si="8"/>
        <v/>
      </c>
      <c r="L55" s="60" t="str">
        <f t="shared" si="5"/>
        <v/>
      </c>
    </row>
    <row r="56" spans="1:21" ht="15" customHeight="1">
      <c r="A56" s="61">
        <f>IF(C56&gt;0,SUM(MAX($A$3:A55),IF(C56&gt;0,1,0)),0)</f>
        <v>0</v>
      </c>
      <c r="B56" s="61">
        <f>IF(C56=2,SUM(MAX($B$3:B55),IF(C56=2,1,0)),0)</f>
        <v>0</v>
      </c>
      <c r="C56" s="74">
        <f t="shared" si="0"/>
        <v>0</v>
      </c>
      <c r="D56" s="75">
        <v>202450</v>
      </c>
      <c r="E56" s="69" t="s">
        <v>64</v>
      </c>
      <c r="F56" s="69" t="str">
        <f t="shared" si="9"/>
        <v/>
      </c>
      <c r="G56" s="70"/>
      <c r="H56" s="71" t="str">
        <f t="shared" si="10"/>
        <v/>
      </c>
      <c r="I56" s="72"/>
      <c r="J56" s="71" t="str">
        <f t="shared" si="8"/>
        <v/>
      </c>
      <c r="L56" s="60" t="str">
        <f t="shared" si="5"/>
        <v/>
      </c>
    </row>
    <row r="57" spans="1:21" ht="15" customHeight="1">
      <c r="A57" s="61">
        <f>IF(C57&gt;0,SUM(MAX($A$3:A56),IF(C57&gt;0,1,0)),0)</f>
        <v>0</v>
      </c>
      <c r="B57" s="61">
        <f>IF(C57=2,SUM(MAX($B$3:B56),IF(C57=2,1,0)),0)</f>
        <v>0</v>
      </c>
      <c r="C57" s="74">
        <f t="shared" si="0"/>
        <v>0</v>
      </c>
      <c r="D57" s="75">
        <v>202455</v>
      </c>
      <c r="E57" s="69" t="s">
        <v>65</v>
      </c>
      <c r="F57" s="69" t="str">
        <f t="shared" si="9"/>
        <v/>
      </c>
      <c r="G57" s="70"/>
      <c r="H57" s="71" t="str">
        <f t="shared" si="10"/>
        <v/>
      </c>
      <c r="I57" s="72"/>
      <c r="J57" s="71" t="str">
        <f t="shared" si="8"/>
        <v/>
      </c>
      <c r="L57" s="60" t="str">
        <f t="shared" si="5"/>
        <v/>
      </c>
    </row>
    <row r="58" spans="1:21" ht="15" customHeight="1">
      <c r="A58" s="61">
        <f>IF(C58&gt;0,SUM(MAX($A$3:A57),IF(C58&gt;0,1,0)),0)</f>
        <v>0</v>
      </c>
      <c r="B58" s="61">
        <f>IF(C58=2,SUM(MAX($B$3:B57),IF(C58=2,1,0)),0)</f>
        <v>0</v>
      </c>
      <c r="C58" s="74">
        <f t="shared" si="0"/>
        <v>0</v>
      </c>
      <c r="D58" s="75">
        <v>202480</v>
      </c>
      <c r="E58" s="69" t="s">
        <v>66</v>
      </c>
      <c r="F58" s="69" t="str">
        <f t="shared" si="9"/>
        <v/>
      </c>
      <c r="G58" s="70"/>
      <c r="H58" s="71" t="str">
        <f t="shared" si="10"/>
        <v/>
      </c>
      <c r="I58" s="72"/>
      <c r="J58" s="71" t="str">
        <f t="shared" si="8"/>
        <v/>
      </c>
      <c r="L58" s="60" t="str">
        <f t="shared" si="5"/>
        <v/>
      </c>
    </row>
    <row r="59" spans="1:21" ht="15" customHeight="1">
      <c r="A59" s="61">
        <f>IF(C59&gt;0,SUM(MAX($A$3:A58),IF(C59&gt;0,1,0)),0)</f>
        <v>0</v>
      </c>
      <c r="B59" s="61">
        <f>IF(C59=2,SUM(MAX($B$3:B58),IF(C59=2,1,0)),0)</f>
        <v>0</v>
      </c>
      <c r="C59" s="74">
        <f t="shared" si="0"/>
        <v>0</v>
      </c>
      <c r="D59" s="75">
        <v>202500</v>
      </c>
      <c r="E59" s="69" t="s">
        <v>67</v>
      </c>
      <c r="F59" s="69" t="str">
        <f t="shared" si="9"/>
        <v/>
      </c>
      <c r="G59" s="70"/>
      <c r="H59" s="71" t="str">
        <f t="shared" si="10"/>
        <v/>
      </c>
      <c r="I59" s="72"/>
      <c r="J59" s="71" t="str">
        <f t="shared" si="8"/>
        <v/>
      </c>
      <c r="L59" s="60" t="str">
        <f t="shared" si="5"/>
        <v/>
      </c>
    </row>
    <row r="60" spans="1:21" ht="15" customHeight="1">
      <c r="A60" s="61">
        <f>IF(C60&gt;0,SUM(MAX($A$3:A59),IF(C60&gt;0,1,0)),0)</f>
        <v>0</v>
      </c>
      <c r="B60" s="61">
        <f>IF(C60=2,SUM(MAX($B$3:B59),IF(C60=2,1,0)),0)</f>
        <v>0</v>
      </c>
      <c r="C60" s="74">
        <f t="shared" si="0"/>
        <v>0</v>
      </c>
      <c r="D60" s="75">
        <v>202505</v>
      </c>
      <c r="E60" s="69" t="s">
        <v>68</v>
      </c>
      <c r="F60" s="69" t="str">
        <f t="shared" si="9"/>
        <v/>
      </c>
      <c r="G60" s="70"/>
      <c r="H60" s="71" t="str">
        <f t="shared" si="10"/>
        <v/>
      </c>
      <c r="I60" s="72"/>
      <c r="J60" s="71" t="str">
        <f t="shared" si="8"/>
        <v/>
      </c>
      <c r="L60" s="60" t="str">
        <f t="shared" si="5"/>
        <v/>
      </c>
    </row>
    <row r="61" spans="1:21" ht="15" customHeight="1">
      <c r="A61" s="61">
        <f>IF(C61&gt;0,SUM(MAX($A$3:A60),IF(C61&gt;0,1,0)),0)</f>
        <v>0</v>
      </c>
      <c r="B61" s="61">
        <f>IF(C61=2,SUM(MAX($B$3:B60),IF(C61=2,1,0)),0)</f>
        <v>0</v>
      </c>
      <c r="C61" s="74">
        <f t="shared" si="0"/>
        <v>0</v>
      </c>
      <c r="D61" s="75">
        <v>202750</v>
      </c>
      <c r="E61" s="69" t="s">
        <v>69</v>
      </c>
      <c r="F61" s="69" t="str">
        <f t="shared" si="9"/>
        <v/>
      </c>
      <c r="G61" s="70"/>
      <c r="H61" s="71" t="str">
        <f t="shared" si="10"/>
        <v/>
      </c>
      <c r="I61" s="72"/>
      <c r="J61" s="71" t="str">
        <f t="shared" si="8"/>
        <v/>
      </c>
      <c r="L61" s="60" t="str">
        <f t="shared" si="5"/>
        <v/>
      </c>
    </row>
    <row r="62" spans="1:21" ht="15" customHeight="1">
      <c r="A62" s="61">
        <f>IF(C62&gt;0,SUM(MAX($A$3:A61),IF(C62&gt;0,1,0)),0)</f>
        <v>0</v>
      </c>
      <c r="B62" s="61">
        <f>IF(C62=2,SUM(MAX($B$3:B61),IF(C62=2,1,0)),0)</f>
        <v>0</v>
      </c>
      <c r="C62" s="74">
        <f t="shared" si="0"/>
        <v>0</v>
      </c>
      <c r="D62" s="68">
        <v>202767</v>
      </c>
      <c r="E62" s="69" t="s">
        <v>70</v>
      </c>
      <c r="F62" s="69" t="str">
        <f t="shared" si="9"/>
        <v/>
      </c>
      <c r="G62" s="70"/>
      <c r="H62" s="71" t="str">
        <f t="shared" si="10"/>
        <v/>
      </c>
      <c r="I62" s="72"/>
      <c r="J62" s="71" t="str">
        <f t="shared" si="8"/>
        <v/>
      </c>
      <c r="L62" s="60" t="str">
        <f t="shared" si="5"/>
        <v/>
      </c>
    </row>
    <row r="63" spans="1:21" ht="15" customHeight="1">
      <c r="A63" s="61">
        <f>IF(C63&gt;0,SUM(MAX($A$3:A62),IF(C63&gt;0,1,0)),0)</f>
        <v>0</v>
      </c>
      <c r="B63" s="61">
        <f>IF(C63=2,SUM(MAX($B$3:B62),IF(C63=2,1,0)),0)</f>
        <v>0</v>
      </c>
      <c r="C63" s="74">
        <f t="shared" si="0"/>
        <v>0</v>
      </c>
      <c r="D63" s="75">
        <v>202770</v>
      </c>
      <c r="E63" s="69" t="s">
        <v>71</v>
      </c>
      <c r="F63" s="69" t="str">
        <f t="shared" si="9"/>
        <v/>
      </c>
      <c r="G63" s="70"/>
      <c r="H63" s="71" t="str">
        <f t="shared" si="10"/>
        <v/>
      </c>
      <c r="I63" s="72"/>
      <c r="J63" s="71" t="str">
        <f t="shared" si="8"/>
        <v/>
      </c>
      <c r="L63" s="60" t="str">
        <f t="shared" si="5"/>
        <v/>
      </c>
    </row>
    <row r="64" spans="1:21" ht="15" customHeight="1">
      <c r="A64" s="61">
        <f>IF(C64&gt;0,SUM(MAX($A$3:A63),IF(C64&gt;0,1,0)),0)</f>
        <v>0</v>
      </c>
      <c r="B64" s="61">
        <f>IF(C64=2,SUM(MAX($B$3:B63),IF(C64=2,1,0)),0)</f>
        <v>0</v>
      </c>
      <c r="C64" s="74">
        <f t="shared" si="0"/>
        <v>0</v>
      </c>
      <c r="D64" s="75">
        <v>202805</v>
      </c>
      <c r="E64" s="69" t="s">
        <v>72</v>
      </c>
      <c r="F64" s="69" t="str">
        <f t="shared" si="9"/>
        <v/>
      </c>
      <c r="G64" s="70"/>
      <c r="H64" s="71" t="str">
        <f t="shared" si="10"/>
        <v/>
      </c>
      <c r="I64" s="72"/>
      <c r="J64" s="71" t="str">
        <f t="shared" si="8"/>
        <v/>
      </c>
      <c r="L64" s="60" t="str">
        <f t="shared" si="5"/>
        <v/>
      </c>
    </row>
    <row r="65" spans="1:12" ht="15" customHeight="1">
      <c r="A65" s="61">
        <f>IF(C65&gt;0,SUM(MAX($A$3:A64),IF(C65&gt;0,1,0)),0)</f>
        <v>0</v>
      </c>
      <c r="B65" s="61">
        <f>IF(C65=2,SUM(MAX($B$3:B64),IF(C65=2,1,0)),0)</f>
        <v>0</v>
      </c>
      <c r="C65" s="74">
        <f t="shared" si="0"/>
        <v>0</v>
      </c>
      <c r="D65" s="68">
        <v>202812</v>
      </c>
      <c r="E65" s="69" t="s">
        <v>73</v>
      </c>
      <c r="F65" s="69" t="str">
        <f t="shared" si="9"/>
        <v/>
      </c>
      <c r="G65" s="70"/>
      <c r="H65" s="71" t="str">
        <f t="shared" si="10"/>
        <v/>
      </c>
      <c r="I65" s="72"/>
      <c r="J65" s="71" t="str">
        <f t="shared" si="8"/>
        <v/>
      </c>
      <c r="L65" s="60" t="str">
        <f t="shared" si="5"/>
        <v/>
      </c>
    </row>
    <row r="66" spans="1:12" ht="15" customHeight="1">
      <c r="A66" s="61">
        <f>IF(C66&gt;0,SUM(MAX($A$3:A65),IF(C66&gt;0,1,0)),0)</f>
        <v>0</v>
      </c>
      <c r="B66" s="61">
        <f>IF(C66=2,SUM(MAX($B$3:B65),IF(C66=2,1,0)),0)</f>
        <v>0</v>
      </c>
      <c r="C66" s="74">
        <f t="shared" si="0"/>
        <v>0</v>
      </c>
      <c r="D66" s="75">
        <v>202815</v>
      </c>
      <c r="E66" s="69" t="s">
        <v>74</v>
      </c>
      <c r="F66" s="69" t="str">
        <f t="shared" si="9"/>
        <v/>
      </c>
      <c r="G66" s="70"/>
      <c r="H66" s="71" t="str">
        <f t="shared" si="10"/>
        <v/>
      </c>
      <c r="I66" s="72"/>
      <c r="J66" s="71" t="str">
        <f t="shared" si="8"/>
        <v/>
      </c>
      <c r="L66" s="60" t="str">
        <f t="shared" si="5"/>
        <v/>
      </c>
    </row>
    <row r="67" spans="1:12" ht="15" customHeight="1">
      <c r="A67" s="61">
        <f>IF(C67&gt;0,SUM(MAX($A$3:A66),IF(C67&gt;0,1,0)),0)</f>
        <v>0</v>
      </c>
      <c r="B67" s="61">
        <f>IF(C67=2,SUM(MAX($B$3:B66),IF(C67=2,1,0)),0)</f>
        <v>0</v>
      </c>
      <c r="C67" s="74">
        <f t="shared" si="0"/>
        <v>0</v>
      </c>
      <c r="D67" s="75">
        <v>202820</v>
      </c>
      <c r="E67" s="69" t="s">
        <v>75</v>
      </c>
      <c r="F67" s="69" t="str">
        <f t="shared" si="9"/>
        <v/>
      </c>
      <c r="G67" s="70"/>
      <c r="H67" s="71" t="str">
        <f t="shared" si="10"/>
        <v/>
      </c>
      <c r="I67" s="72"/>
      <c r="J67" s="71" t="str">
        <f t="shared" si="8"/>
        <v/>
      </c>
      <c r="L67" s="60" t="str">
        <f t="shared" si="5"/>
        <v/>
      </c>
    </row>
    <row r="68" spans="1:12" ht="15" customHeight="1">
      <c r="A68" s="61">
        <f>IF(C68&gt;0,SUM(MAX($A$3:A67),IF(C68&gt;0,1,0)),0)</f>
        <v>0</v>
      </c>
      <c r="B68" s="61">
        <f>IF(C68=2,SUM(MAX($B$3:B67),IF(C68=2,1,0)),0)</f>
        <v>0</v>
      </c>
      <c r="C68" s="74">
        <f t="shared" si="0"/>
        <v>0</v>
      </c>
      <c r="D68" s="68">
        <v>202825</v>
      </c>
      <c r="E68" s="69" t="s">
        <v>76</v>
      </c>
      <c r="F68" s="69" t="str">
        <f t="shared" si="9"/>
        <v/>
      </c>
      <c r="G68" s="70"/>
      <c r="H68" s="71" t="str">
        <f t="shared" si="10"/>
        <v/>
      </c>
      <c r="I68" s="72"/>
      <c r="J68" s="71" t="str">
        <f t="shared" si="8"/>
        <v/>
      </c>
      <c r="L68" s="60" t="str">
        <f t="shared" si="5"/>
        <v/>
      </c>
    </row>
    <row r="69" spans="1:12" ht="15" customHeight="1">
      <c r="A69" s="61">
        <f>IF(C69&gt;0,SUM(MAX($A$3:A68),IF(C69&gt;0,1,0)),0)</f>
        <v>0</v>
      </c>
      <c r="B69" s="61">
        <f>IF(C69=2,SUM(MAX($B$3:B68),IF(C69=2,1,0)),0)</f>
        <v>0</v>
      </c>
      <c r="C69" s="74">
        <f t="shared" si="0"/>
        <v>0</v>
      </c>
      <c r="D69" s="75">
        <v>202850</v>
      </c>
      <c r="E69" s="69" t="s">
        <v>77</v>
      </c>
      <c r="F69" s="69" t="str">
        <f t="shared" si="9"/>
        <v/>
      </c>
      <c r="G69" s="70"/>
      <c r="H69" s="71" t="str">
        <f t="shared" si="10"/>
        <v/>
      </c>
      <c r="I69" s="72"/>
      <c r="J69" s="71" t="str">
        <f t="shared" si="8"/>
        <v/>
      </c>
      <c r="L69" s="60" t="str">
        <f t="shared" si="5"/>
        <v/>
      </c>
    </row>
    <row r="70" spans="1:12" ht="15" customHeight="1">
      <c r="A70" s="61">
        <f>IF(C70&gt;0,SUM(MAX($A$3:A69),IF(C70&gt;0,1,0)),0)</f>
        <v>0</v>
      </c>
      <c r="B70" s="61">
        <f>IF(C70=2,SUM(MAX($B$3:B69),IF(C70=2,1,0)),0)</f>
        <v>0</v>
      </c>
      <c r="C70" s="74">
        <f t="shared" ref="C70:C133" si="11">IF(G70&gt;0,1,0)</f>
        <v>0</v>
      </c>
      <c r="D70" s="54"/>
      <c r="E70" s="55"/>
      <c r="F70" s="55"/>
      <c r="G70" s="56"/>
      <c r="H70" s="57"/>
      <c r="I70" s="57"/>
      <c r="J70" s="58"/>
      <c r="L70" s="60" t="str">
        <f t="shared" si="5"/>
        <v/>
      </c>
    </row>
    <row r="71" spans="1:12" s="52" customFormat="1" ht="15" customHeight="1">
      <c r="A71" s="61">
        <f>IF(C71&gt;0,SUM(MAX($A$3:A70),IF(C71&gt;0,1,0)),0)</f>
        <v>0</v>
      </c>
      <c r="B71" s="61">
        <f>IF(C71=2,SUM(MAX($B$3:B70),IF(C71=2,1,0)),0)</f>
        <v>0</v>
      </c>
      <c r="C71" s="62">
        <f>IF(SUM(C72:C77)&gt;0,2,0)</f>
        <v>0</v>
      </c>
      <c r="D71" s="63" t="s">
        <v>78</v>
      </c>
      <c r="E71" s="63" t="s">
        <v>79</v>
      </c>
      <c r="F71" s="64"/>
      <c r="G71" s="65"/>
      <c r="H71" s="66"/>
      <c r="I71" s="66"/>
      <c r="J71" s="67">
        <f>SUM(J72:J77)</f>
        <v>0</v>
      </c>
      <c r="L71" s="60" t="str">
        <f t="shared" si="5"/>
        <v/>
      </c>
    </row>
    <row r="72" spans="1:12" ht="15" customHeight="1">
      <c r="A72" s="61">
        <f>IF(C72&gt;0,SUM(MAX($A$3:A71),IF(C72&gt;0,1,0)),0)</f>
        <v>0</v>
      </c>
      <c r="B72" s="61">
        <f>IF(C72=2,SUM(MAX($B$3:B71),IF(C72=2,1,0)),0)</f>
        <v>0</v>
      </c>
      <c r="C72" s="74">
        <f t="shared" si="11"/>
        <v>0</v>
      </c>
      <c r="D72" s="68">
        <v>204005</v>
      </c>
      <c r="E72" s="69" t="s">
        <v>80</v>
      </c>
      <c r="F72" s="69" t="str">
        <f t="shared" ref="F72:F77" si="12">IFERROR(VLOOKUP(VALUE(D72),BIDITEM,3,FALSE),"")</f>
        <v/>
      </c>
      <c r="G72" s="70"/>
      <c r="H72" s="71" t="str">
        <f t="shared" ref="H72:H77" si="13">IF(AND(G72&gt;0,I72=0),IFERROR(VLOOKUP(VALUE(D72),BIDITEM,4,FALSE),""),"")</f>
        <v/>
      </c>
      <c r="I72" s="72"/>
      <c r="J72" s="71" t="str">
        <f t="shared" ref="J72:J77" si="14">IF(AND(G72&gt;0,OR(H72&gt;0,I72&gt;0)),IF(I72&gt;0,PRODUCT(I72,G72),PRODUCT(H72,G72)),"")</f>
        <v/>
      </c>
      <c r="L72" s="60" t="str">
        <f t="shared" si="5"/>
        <v/>
      </c>
    </row>
    <row r="73" spans="1:12" ht="15" customHeight="1">
      <c r="A73" s="61">
        <f>IF(C73&gt;0,SUM(MAX($A$3:A72),IF(C73&gt;0,1,0)),0)</f>
        <v>0</v>
      </c>
      <c r="B73" s="61">
        <f>IF(C73=2,SUM(MAX($B$3:B72),IF(C73=2,1,0)),0)</f>
        <v>0</v>
      </c>
      <c r="C73" s="74">
        <f t="shared" si="11"/>
        <v>0</v>
      </c>
      <c r="D73" s="68">
        <v>204010</v>
      </c>
      <c r="E73" s="69" t="s">
        <v>81</v>
      </c>
      <c r="F73" s="69" t="str">
        <f t="shared" si="12"/>
        <v/>
      </c>
      <c r="G73" s="70"/>
      <c r="H73" s="71" t="str">
        <f t="shared" si="13"/>
        <v/>
      </c>
      <c r="I73" s="72"/>
      <c r="J73" s="71" t="str">
        <f t="shared" si="14"/>
        <v/>
      </c>
      <c r="L73" s="60" t="str">
        <f t="shared" si="5"/>
        <v/>
      </c>
    </row>
    <row r="74" spans="1:12" ht="15" customHeight="1">
      <c r="A74" s="61">
        <f>IF(C74&gt;0,SUM(MAX($A$3:A73),IF(C74&gt;0,1,0)),0)</f>
        <v>0</v>
      </c>
      <c r="B74" s="61">
        <f>IF(C74=2,SUM(MAX($B$3:B73),IF(C74=2,1,0)),0)</f>
        <v>0</v>
      </c>
      <c r="C74" s="74">
        <f t="shared" si="11"/>
        <v>0</v>
      </c>
      <c r="D74" s="68">
        <v>204020</v>
      </c>
      <c r="E74" s="69" t="s">
        <v>82</v>
      </c>
      <c r="F74" s="69" t="str">
        <f t="shared" si="12"/>
        <v/>
      </c>
      <c r="G74" s="70"/>
      <c r="H74" s="71" t="str">
        <f t="shared" si="13"/>
        <v/>
      </c>
      <c r="I74" s="72"/>
      <c r="J74" s="71" t="str">
        <f t="shared" si="14"/>
        <v/>
      </c>
      <c r="L74" s="60" t="str">
        <f t="shared" ref="L74:L137" si="15">IF(C74&gt;0,ROW(),"")</f>
        <v/>
      </c>
    </row>
    <row r="75" spans="1:12" ht="15" customHeight="1">
      <c r="A75" s="61">
        <f>IF(C75&gt;0,SUM(MAX($A$3:A74),IF(C75&gt;0,1,0)),0)</f>
        <v>0</v>
      </c>
      <c r="B75" s="61">
        <f>IF(C75=2,SUM(MAX($B$3:B74),IF(C75=2,1,0)),0)</f>
        <v>0</v>
      </c>
      <c r="C75" s="74">
        <f t="shared" si="11"/>
        <v>0</v>
      </c>
      <c r="D75" s="68">
        <v>204025</v>
      </c>
      <c r="E75" s="69" t="s">
        <v>83</v>
      </c>
      <c r="F75" s="69" t="str">
        <f t="shared" si="12"/>
        <v/>
      </c>
      <c r="G75" s="70"/>
      <c r="H75" s="71" t="str">
        <f t="shared" si="13"/>
        <v/>
      </c>
      <c r="I75" s="72"/>
      <c r="J75" s="71" t="str">
        <f t="shared" si="14"/>
        <v/>
      </c>
      <c r="L75" s="60" t="str">
        <f t="shared" si="15"/>
        <v/>
      </c>
    </row>
    <row r="76" spans="1:12" ht="15" customHeight="1">
      <c r="A76" s="61">
        <f>IF(C76&gt;0,SUM(MAX($A$3:A75),IF(C76&gt;0,1,0)),0)</f>
        <v>0</v>
      </c>
      <c r="B76" s="61">
        <f>IF(C76=2,SUM(MAX($B$3:B75),IF(C76=2,1,0)),0)</f>
        <v>0</v>
      </c>
      <c r="C76" s="74">
        <f t="shared" si="11"/>
        <v>0</v>
      </c>
      <c r="D76" s="68">
        <v>204030</v>
      </c>
      <c r="E76" s="69" t="s">
        <v>84</v>
      </c>
      <c r="F76" s="69" t="str">
        <f t="shared" si="12"/>
        <v/>
      </c>
      <c r="G76" s="70"/>
      <c r="H76" s="71" t="str">
        <f t="shared" si="13"/>
        <v/>
      </c>
      <c r="I76" s="72"/>
      <c r="J76" s="71" t="str">
        <f t="shared" si="14"/>
        <v/>
      </c>
      <c r="L76" s="60" t="str">
        <f t="shared" si="15"/>
        <v/>
      </c>
    </row>
    <row r="77" spans="1:12" ht="15" customHeight="1">
      <c r="A77" s="61">
        <f>IF(C77&gt;0,SUM(MAX($A$3:A76),IF(C77&gt;0,1,0)),0)</f>
        <v>0</v>
      </c>
      <c r="B77" s="61">
        <f>IF(C77=2,SUM(MAX($B$3:B76),IF(C77=2,1,0)),0)</f>
        <v>0</v>
      </c>
      <c r="C77" s="74">
        <f t="shared" si="11"/>
        <v>0</v>
      </c>
      <c r="D77" s="68">
        <v>204130</v>
      </c>
      <c r="E77" s="69" t="s">
        <v>85</v>
      </c>
      <c r="F77" s="69" t="str">
        <f t="shared" si="12"/>
        <v/>
      </c>
      <c r="G77" s="70"/>
      <c r="H77" s="71" t="str">
        <f t="shared" si="13"/>
        <v/>
      </c>
      <c r="I77" s="72"/>
      <c r="J77" s="71" t="str">
        <f t="shared" si="14"/>
        <v/>
      </c>
      <c r="L77" s="60" t="str">
        <f t="shared" si="15"/>
        <v/>
      </c>
    </row>
    <row r="78" spans="1:12" ht="15" customHeight="1">
      <c r="A78" s="61">
        <f>IF(C78&gt;0,SUM(MAX($A$3:A77),IF(C78&gt;0,1,0)),0)</f>
        <v>0</v>
      </c>
      <c r="B78" s="61">
        <f>IF(C78=2,SUM(MAX($B$3:B77),IF(C78=2,1,0)),0)</f>
        <v>0</v>
      </c>
      <c r="C78" s="74">
        <f t="shared" si="11"/>
        <v>0</v>
      </c>
      <c r="D78" s="54"/>
      <c r="E78" s="55"/>
      <c r="F78" s="55"/>
      <c r="G78" s="56"/>
      <c r="H78" s="57"/>
      <c r="I78" s="57"/>
      <c r="J78" s="58"/>
      <c r="L78" s="60" t="str">
        <f t="shared" si="15"/>
        <v/>
      </c>
    </row>
    <row r="79" spans="1:12" s="52" customFormat="1" ht="15" customHeight="1">
      <c r="A79" s="61">
        <f>IF(C79&gt;0,SUM(MAX($A$3:A78),IF(C79&gt;0,1,0)),0)</f>
        <v>0</v>
      </c>
      <c r="B79" s="61">
        <f>IF(C79=2,SUM(MAX($B$3:B78),IF(C79=2,1,0)),0)</f>
        <v>0</v>
      </c>
      <c r="C79" s="62">
        <f>IF(SUM(C80:C82)&gt;0,2,0)</f>
        <v>0</v>
      </c>
      <c r="D79" s="63" t="s">
        <v>86</v>
      </c>
      <c r="E79" s="63" t="s">
        <v>87</v>
      </c>
      <c r="F79" s="64"/>
      <c r="G79" s="65"/>
      <c r="H79" s="66"/>
      <c r="I79" s="66"/>
      <c r="J79" s="67">
        <f>SUM(J80:J82)</f>
        <v>0</v>
      </c>
      <c r="L79" s="60" t="str">
        <f t="shared" si="15"/>
        <v/>
      </c>
    </row>
    <row r="80" spans="1:12" ht="15" customHeight="1">
      <c r="A80" s="61">
        <f>IF(C80&gt;0,SUM(MAX($A$3:A79),IF(C80&gt;0,1,0)),0)</f>
        <v>0</v>
      </c>
      <c r="B80" s="61">
        <f>IF(C80=2,SUM(MAX($B$3:B79),IF(C80=2,1,0)),0)</f>
        <v>0</v>
      </c>
      <c r="C80" s="74">
        <f t="shared" si="11"/>
        <v>0</v>
      </c>
      <c r="D80" s="68">
        <v>205010</v>
      </c>
      <c r="E80" s="69" t="s">
        <v>88</v>
      </c>
      <c r="F80" s="69" t="str">
        <f>IFERROR(VLOOKUP(VALUE(D80),BIDITEM,3,FALSE),"")</f>
        <v/>
      </c>
      <c r="G80" s="70"/>
      <c r="H80" s="71" t="str">
        <f>IF(AND(G80&gt;0,I80=0),IFERROR(VLOOKUP(VALUE(D80),BIDITEM,4,FALSE),""),"")</f>
        <v/>
      </c>
      <c r="I80" s="72"/>
      <c r="J80" s="71" t="str">
        <f t="shared" ref="J80:J82" si="16">IF(AND(G80&gt;0,OR(H80&gt;0,I80&gt;0)),IF(I80&gt;0,PRODUCT(I80,G80),PRODUCT(H80,G80)),"")</f>
        <v/>
      </c>
      <c r="L80" s="60" t="str">
        <f t="shared" si="15"/>
        <v/>
      </c>
    </row>
    <row r="81" spans="1:12" ht="15" customHeight="1">
      <c r="A81" s="61">
        <f>IF(C81&gt;0,SUM(MAX($A$3:A80),IF(C81&gt;0,1,0)),0)</f>
        <v>0</v>
      </c>
      <c r="B81" s="61">
        <f>IF(C81=2,SUM(MAX($B$3:B80),IF(C81=2,1,0)),0)</f>
        <v>0</v>
      </c>
      <c r="C81" s="74">
        <f t="shared" si="11"/>
        <v>0</v>
      </c>
      <c r="D81" s="68">
        <v>205020</v>
      </c>
      <c r="E81" s="69" t="s">
        <v>89</v>
      </c>
      <c r="F81" s="69" t="str">
        <f>IFERROR(VLOOKUP(VALUE(D81),BIDITEM,3,FALSE),"")</f>
        <v/>
      </c>
      <c r="G81" s="70"/>
      <c r="H81" s="71" t="str">
        <f>IF(AND(G81&gt;0,I81=0),IFERROR(VLOOKUP(VALUE(D81),BIDITEM,4,FALSE),""),"")</f>
        <v/>
      </c>
      <c r="I81" s="72"/>
      <c r="J81" s="71" t="str">
        <f t="shared" si="16"/>
        <v/>
      </c>
      <c r="L81" s="60" t="str">
        <f t="shared" si="15"/>
        <v/>
      </c>
    </row>
    <row r="82" spans="1:12" ht="15" customHeight="1">
      <c r="A82" s="61">
        <f>IF(C82&gt;0,SUM(MAX($A$3:A81),IF(C82&gt;0,1,0)),0)</f>
        <v>0</v>
      </c>
      <c r="B82" s="61">
        <f>IF(C82=2,SUM(MAX($B$3:B81),IF(C82=2,1,0)),0)</f>
        <v>0</v>
      </c>
      <c r="C82" s="74">
        <f t="shared" si="11"/>
        <v>0</v>
      </c>
      <c r="D82" s="68">
        <v>205030</v>
      </c>
      <c r="E82" s="69" t="s">
        <v>90</v>
      </c>
      <c r="F82" s="69" t="str">
        <f>IFERROR(VLOOKUP(VALUE(D82),BIDITEM,3,FALSE),"")</f>
        <v/>
      </c>
      <c r="G82" s="70"/>
      <c r="H82" s="71" t="str">
        <f>IF(AND(G82&gt;0,I82=0),IFERROR(VLOOKUP(VALUE(D82),BIDITEM,4,FALSE),""),"")</f>
        <v/>
      </c>
      <c r="I82" s="72"/>
      <c r="J82" s="71" t="str">
        <f t="shared" si="16"/>
        <v/>
      </c>
      <c r="L82" s="60" t="str">
        <f t="shared" si="15"/>
        <v/>
      </c>
    </row>
    <row r="83" spans="1:12" ht="15" customHeight="1">
      <c r="A83" s="61">
        <f>IF(C83&gt;0,SUM(MAX($A$3:A82),IF(C83&gt;0,1,0)),0)</f>
        <v>0</v>
      </c>
      <c r="B83" s="61">
        <f>IF(C83=2,SUM(MAX($B$3:B82),IF(C83=2,1,0)),0)</f>
        <v>0</v>
      </c>
      <c r="C83" s="74">
        <f t="shared" si="11"/>
        <v>0</v>
      </c>
      <c r="D83" s="54"/>
      <c r="E83" s="55"/>
      <c r="F83" s="55"/>
      <c r="G83" s="56"/>
      <c r="H83" s="57"/>
      <c r="I83" s="57"/>
      <c r="J83" s="58"/>
      <c r="L83" s="60" t="str">
        <f t="shared" si="15"/>
        <v/>
      </c>
    </row>
    <row r="84" spans="1:12" s="52" customFormat="1" ht="15" customHeight="1">
      <c r="A84" s="61">
        <f>IF(C84&gt;0,SUM(MAX($A$3:A83),IF(C84&gt;0,1,0)),0)</f>
        <v>0</v>
      </c>
      <c r="B84" s="61">
        <f>IF(C84=2,SUM(MAX($B$3:B83),IF(C84=2,1,0)),0)</f>
        <v>0</v>
      </c>
      <c r="C84" s="62">
        <f>IF(SUM(C85:C87)&gt;0,2,0)</f>
        <v>0</v>
      </c>
      <c r="D84" s="63" t="s">
        <v>91</v>
      </c>
      <c r="E84" s="63" t="s">
        <v>92</v>
      </c>
      <c r="F84" s="64"/>
      <c r="G84" s="65"/>
      <c r="H84" s="66"/>
      <c r="I84" s="66"/>
      <c r="J84" s="67">
        <f>SUM(J85:J87)</f>
        <v>0</v>
      </c>
      <c r="L84" s="60" t="str">
        <f t="shared" si="15"/>
        <v/>
      </c>
    </row>
    <row r="85" spans="1:12" ht="15" customHeight="1">
      <c r="A85" s="61">
        <f>IF(C85&gt;0,SUM(MAX($A$3:A84),IF(C85&gt;0,1,0)),0)</f>
        <v>0</v>
      </c>
      <c r="B85" s="61">
        <f>IF(C85=2,SUM(MAX($B$3:B84),IF(C85=2,1,0)),0)</f>
        <v>0</v>
      </c>
      <c r="C85" s="74">
        <f t="shared" si="11"/>
        <v>0</v>
      </c>
      <c r="D85" s="68">
        <v>207010</v>
      </c>
      <c r="E85" s="69" t="s">
        <v>93</v>
      </c>
      <c r="F85" s="69" t="str">
        <f>IFERROR(VLOOKUP(VALUE(D85),BIDITEM,3,FALSE),"")</f>
        <v/>
      </c>
      <c r="G85" s="70"/>
      <c r="H85" s="71" t="str">
        <f>IF(AND(G85&gt;0,I85=0),IFERROR(VLOOKUP(VALUE(D85),BIDITEM,4,FALSE),""),"")</f>
        <v/>
      </c>
      <c r="I85" s="72"/>
      <c r="J85" s="71" t="str">
        <f t="shared" ref="J85:J87" si="17">IF(AND(G85&gt;0,OR(H85&gt;0,I85&gt;0)),IF(I85&gt;0,PRODUCT(I85,G85),PRODUCT(H85,G85)),"")</f>
        <v/>
      </c>
      <c r="L85" s="60" t="str">
        <f t="shared" si="15"/>
        <v/>
      </c>
    </row>
    <row r="86" spans="1:12" ht="15" customHeight="1">
      <c r="A86" s="61">
        <f>IF(C86&gt;0,SUM(MAX($A$3:A85),IF(C86&gt;0,1,0)),0)</f>
        <v>0</v>
      </c>
      <c r="B86" s="61">
        <f>IF(C86=2,SUM(MAX($B$3:B85),IF(C86=2,1,0)),0)</f>
        <v>0</v>
      </c>
      <c r="C86" s="74">
        <f t="shared" si="11"/>
        <v>0</v>
      </c>
      <c r="D86" s="68">
        <v>207020</v>
      </c>
      <c r="E86" s="69" t="s">
        <v>94</v>
      </c>
      <c r="F86" s="69" t="str">
        <f>IFERROR(VLOOKUP(VALUE(D86),BIDITEM,3,FALSE),"")</f>
        <v/>
      </c>
      <c r="G86" s="70"/>
      <c r="H86" s="71" t="str">
        <f>IF(AND(G86&gt;0,I86=0),IFERROR(VLOOKUP(VALUE(D86),BIDITEM,4,FALSE),""),"")</f>
        <v/>
      </c>
      <c r="I86" s="72"/>
      <c r="J86" s="71" t="str">
        <f t="shared" si="17"/>
        <v/>
      </c>
      <c r="L86" s="60" t="str">
        <f t="shared" si="15"/>
        <v/>
      </c>
    </row>
    <row r="87" spans="1:12" ht="15" customHeight="1">
      <c r="A87" s="61">
        <f>IF(C87&gt;0,SUM(MAX($A$3:A86),IF(C87&gt;0,1,0)),0)</f>
        <v>0</v>
      </c>
      <c r="B87" s="61">
        <f>IF(C87=2,SUM(MAX($B$3:B86),IF(C87=2,1,0)),0)</f>
        <v>0</v>
      </c>
      <c r="C87" s="74">
        <f t="shared" si="11"/>
        <v>0</v>
      </c>
      <c r="D87" s="68">
        <v>207030</v>
      </c>
      <c r="E87" s="69" t="s">
        <v>95</v>
      </c>
      <c r="F87" s="69" t="str">
        <f>IFERROR(VLOOKUP(VALUE(D87),BIDITEM,3,FALSE),"")</f>
        <v/>
      </c>
      <c r="G87" s="70"/>
      <c r="H87" s="71" t="str">
        <f>IF(AND(G87&gt;0,I87=0),IFERROR(VLOOKUP(VALUE(D87),BIDITEM,4,FALSE),""),"")</f>
        <v/>
      </c>
      <c r="I87" s="72"/>
      <c r="J87" s="71" t="str">
        <f t="shared" si="17"/>
        <v/>
      </c>
      <c r="L87" s="60" t="str">
        <f t="shared" si="15"/>
        <v/>
      </c>
    </row>
    <row r="88" spans="1:12" ht="15" customHeight="1">
      <c r="A88" s="61">
        <f>IF(C88&gt;0,SUM(MAX($A$3:A87),IF(C88&gt;0,1,0)),0)</f>
        <v>0</v>
      </c>
      <c r="B88" s="61">
        <f>IF(C88=2,SUM(MAX($B$3:B87),IF(C88=2,1,0)),0)</f>
        <v>0</v>
      </c>
      <c r="C88" s="74">
        <f t="shared" si="11"/>
        <v>0</v>
      </c>
      <c r="D88" s="54"/>
      <c r="E88" s="55"/>
      <c r="F88" s="55"/>
      <c r="G88" s="56"/>
      <c r="H88" s="57"/>
      <c r="I88" s="57"/>
      <c r="J88" s="58"/>
      <c r="L88" s="60" t="str">
        <f t="shared" si="15"/>
        <v/>
      </c>
    </row>
    <row r="89" spans="1:12" s="52" customFormat="1" ht="15" customHeight="1">
      <c r="A89" s="61">
        <f>IF(C89&gt;0,SUM(MAX($A$3:A88),IF(C89&gt;0,1,0)),0)</f>
        <v>0</v>
      </c>
      <c r="B89" s="61">
        <f>IF(C89=2,SUM(MAX($B$3:B88),IF(C89=2,1,0)),0)</f>
        <v>0</v>
      </c>
      <c r="C89" s="62">
        <f>IF(SUM(C90:C93)&gt;0,2,0)</f>
        <v>0</v>
      </c>
      <c r="D89" s="63" t="s">
        <v>96</v>
      </c>
      <c r="E89" s="63" t="s">
        <v>97</v>
      </c>
      <c r="F89" s="64"/>
      <c r="G89" s="65"/>
      <c r="H89" s="66"/>
      <c r="I89" s="66"/>
      <c r="J89" s="67">
        <f>SUM(J90:J93)</f>
        <v>0</v>
      </c>
      <c r="L89" s="60" t="str">
        <f t="shared" si="15"/>
        <v/>
      </c>
    </row>
    <row r="90" spans="1:12" ht="15" customHeight="1">
      <c r="A90" s="61">
        <f>IF(C90&gt;0,SUM(MAX($A$3:A89),IF(C90&gt;0,1,0)),0)</f>
        <v>0</v>
      </c>
      <c r="B90" s="61">
        <f>IF(C90=2,SUM(MAX($B$3:B89),IF(C90=2,1,0)),0)</f>
        <v>0</v>
      </c>
      <c r="C90" s="74">
        <f t="shared" si="11"/>
        <v>0</v>
      </c>
      <c r="D90" s="68">
        <v>210005</v>
      </c>
      <c r="E90" s="69" t="s">
        <v>98</v>
      </c>
      <c r="F90" s="69" t="str">
        <f>IFERROR(VLOOKUP(VALUE(D90),BIDITEM,3,FALSE),"")</f>
        <v/>
      </c>
      <c r="G90" s="70"/>
      <c r="H90" s="71" t="str">
        <f>IF(AND(G90&gt;0,I90=0),IFERROR(VLOOKUP(VALUE(D90),BIDITEM,4,FALSE),""),"")</f>
        <v/>
      </c>
      <c r="I90" s="72"/>
      <c r="J90" s="71" t="str">
        <f t="shared" ref="J90:J93" si="18">IF(AND(G90&gt;0,OR(H90&gt;0,I90&gt;0)),IF(I90&gt;0,PRODUCT(I90,G90),PRODUCT(H90,G90)),"")</f>
        <v/>
      </c>
      <c r="L90" s="60" t="str">
        <f t="shared" si="15"/>
        <v/>
      </c>
    </row>
    <row r="91" spans="1:12" ht="15" customHeight="1">
      <c r="A91" s="61">
        <f>IF(C91&gt;0,SUM(MAX($A$3:A90),IF(C91&gt;0,1,0)),0)</f>
        <v>0</v>
      </c>
      <c r="B91" s="61">
        <f>IF(C91=2,SUM(MAX($B$3:B90),IF(C91=2,1,0)),0)</f>
        <v>0</v>
      </c>
      <c r="C91" s="74">
        <f t="shared" si="11"/>
        <v>0</v>
      </c>
      <c r="D91" s="68">
        <v>210010</v>
      </c>
      <c r="E91" s="69" t="s">
        <v>99</v>
      </c>
      <c r="F91" s="69" t="str">
        <f>IFERROR(VLOOKUP(VALUE(D91),BIDITEM,3,FALSE),"")</f>
        <v/>
      </c>
      <c r="G91" s="70"/>
      <c r="H91" s="71" t="str">
        <f>IF(AND(G91&gt;0,I91=0),IFERROR(VLOOKUP(VALUE(D91),BIDITEM,4,FALSE),""),"")</f>
        <v/>
      </c>
      <c r="I91" s="72"/>
      <c r="J91" s="71" t="str">
        <f t="shared" si="18"/>
        <v/>
      </c>
      <c r="L91" s="60" t="str">
        <f t="shared" si="15"/>
        <v/>
      </c>
    </row>
    <row r="92" spans="1:12" ht="15" customHeight="1">
      <c r="A92" s="61">
        <f>IF(C92&gt;0,SUM(MAX($A$3:A91),IF(C92&gt;0,1,0)),0)</f>
        <v>0</v>
      </c>
      <c r="B92" s="61">
        <f>IF(C92=2,SUM(MAX($B$3:B91),IF(C92=2,1,0)),0)</f>
        <v>0</v>
      </c>
      <c r="C92" s="74">
        <f t="shared" si="11"/>
        <v>0</v>
      </c>
      <c r="D92" s="68">
        <v>210015</v>
      </c>
      <c r="E92" s="69" t="s">
        <v>100</v>
      </c>
      <c r="F92" s="69" t="str">
        <f>IFERROR(VLOOKUP(VALUE(D92),BIDITEM,3,FALSE),"")</f>
        <v/>
      </c>
      <c r="G92" s="70"/>
      <c r="H92" s="71" t="str">
        <f>IF(AND(G92&gt;0,I92=0),IFERROR(VLOOKUP(VALUE(D92),BIDITEM,4,FALSE),""),"")</f>
        <v/>
      </c>
      <c r="I92" s="72"/>
      <c r="J92" s="71" t="str">
        <f t="shared" si="18"/>
        <v/>
      </c>
      <c r="L92" s="60" t="str">
        <f t="shared" si="15"/>
        <v/>
      </c>
    </row>
    <row r="93" spans="1:12" ht="15" customHeight="1">
      <c r="A93" s="61">
        <f>IF(C93&gt;0,SUM(MAX($A$3:A92),IF(C93&gt;0,1,0)),0)</f>
        <v>0</v>
      </c>
      <c r="B93" s="61">
        <f>IF(C93=2,SUM(MAX($B$3:B92),IF(C93=2,1,0)),0)</f>
        <v>0</v>
      </c>
      <c r="C93" s="74">
        <f t="shared" si="11"/>
        <v>0</v>
      </c>
      <c r="D93" s="68">
        <v>210067</v>
      </c>
      <c r="E93" s="69" t="s">
        <v>101</v>
      </c>
      <c r="F93" s="69" t="str">
        <f>IFERROR(VLOOKUP(VALUE(D93),BIDITEM,3,FALSE),"")</f>
        <v/>
      </c>
      <c r="G93" s="70"/>
      <c r="H93" s="71" t="str">
        <f>IF(AND(G93&gt;0,I93=0),IFERROR(VLOOKUP(VALUE(D93),BIDITEM,4,FALSE),""),"")</f>
        <v/>
      </c>
      <c r="I93" s="72"/>
      <c r="J93" s="71" t="str">
        <f t="shared" si="18"/>
        <v/>
      </c>
      <c r="L93" s="60" t="str">
        <f t="shared" si="15"/>
        <v/>
      </c>
    </row>
    <row r="94" spans="1:12" ht="15" customHeight="1">
      <c r="A94" s="61">
        <f>IF(C94&gt;0,SUM(MAX($A$3:A93),IF(C94&gt;0,1,0)),0)</f>
        <v>0</v>
      </c>
      <c r="B94" s="61">
        <f>IF(C94=2,SUM(MAX($B$3:B93),IF(C94=2,1,0)),0)</f>
        <v>0</v>
      </c>
      <c r="C94" s="74">
        <f t="shared" si="11"/>
        <v>0</v>
      </c>
      <c r="D94" s="54"/>
      <c r="E94" s="55"/>
      <c r="F94" s="55"/>
      <c r="G94" s="56"/>
      <c r="H94" s="57"/>
      <c r="I94" s="57"/>
      <c r="J94" s="58"/>
      <c r="L94" s="60" t="str">
        <f t="shared" si="15"/>
        <v/>
      </c>
    </row>
    <row r="95" spans="1:12" s="52" customFormat="1" ht="15" customHeight="1">
      <c r="A95" s="61">
        <f>IF(C95&gt;0,SUM(MAX($A$3:A94),IF(C95&gt;0,1,0)),0)</f>
        <v>0</v>
      </c>
      <c r="B95" s="61">
        <f>IF(C95=2,SUM(MAX($B$3:B94),IF(C95=2,1,0)),0)</f>
        <v>0</v>
      </c>
      <c r="C95" s="62">
        <f>IF(SUM(C96:C98)&gt;0,2,0)</f>
        <v>0</v>
      </c>
      <c r="D95" s="63" t="s">
        <v>102</v>
      </c>
      <c r="E95" s="63" t="s">
        <v>103</v>
      </c>
      <c r="F95" s="64"/>
      <c r="G95" s="65"/>
      <c r="H95" s="66"/>
      <c r="I95" s="66"/>
      <c r="J95" s="67">
        <f>SUM(J96:J98)</f>
        <v>0</v>
      </c>
      <c r="L95" s="60" t="str">
        <f t="shared" si="15"/>
        <v/>
      </c>
    </row>
    <row r="96" spans="1:12" ht="15" customHeight="1">
      <c r="A96" s="61">
        <f>IF(C96&gt;0,SUM(MAX($A$3:A95),IF(C96&gt;0,1,0)),0)</f>
        <v>0</v>
      </c>
      <c r="B96" s="61">
        <f>IF(C96=2,SUM(MAX($B$3:B95),IF(C96=2,1,0)),0)</f>
        <v>0</v>
      </c>
      <c r="C96" s="74">
        <f t="shared" si="11"/>
        <v>0</v>
      </c>
      <c r="D96" s="68">
        <v>213005</v>
      </c>
      <c r="E96" s="69" t="s">
        <v>103</v>
      </c>
      <c r="F96" s="69" t="str">
        <f>IFERROR(VLOOKUP(VALUE(D96),BIDITEM,3,FALSE),"")</f>
        <v/>
      </c>
      <c r="G96" s="70"/>
      <c r="H96" s="71" t="str">
        <f>IF(AND(G96&gt;0,I96=0),IFERROR(VLOOKUP(VALUE(D96),BIDITEM,4,FALSE),""),"")</f>
        <v/>
      </c>
      <c r="I96" s="72"/>
      <c r="J96" s="71" t="str">
        <f t="shared" ref="J96:J98" si="19">IF(AND(G96&gt;0,OR(H96&gt;0,I96&gt;0)),IF(I96&gt;0,PRODUCT(I96,G96),PRODUCT(H96,G96)),"")</f>
        <v/>
      </c>
      <c r="L96" s="60" t="str">
        <f t="shared" si="15"/>
        <v/>
      </c>
    </row>
    <row r="97" spans="1:12" ht="15" customHeight="1">
      <c r="A97" s="61">
        <f>IF(C97&gt;0,SUM(MAX($A$3:A96),IF(C97&gt;0,1,0)),0)</f>
        <v>0</v>
      </c>
      <c r="B97" s="61">
        <f>IF(C97=2,SUM(MAX($B$3:B96),IF(C97=2,1,0)),0)</f>
        <v>0</v>
      </c>
      <c r="C97" s="74">
        <f t="shared" si="11"/>
        <v>0</v>
      </c>
      <c r="D97" s="68">
        <v>213010</v>
      </c>
      <c r="E97" s="69" t="s">
        <v>104</v>
      </c>
      <c r="F97" s="69" t="str">
        <f>IFERROR(VLOOKUP(VALUE(D97),BIDITEM,3,FALSE),"")</f>
        <v/>
      </c>
      <c r="G97" s="70"/>
      <c r="H97" s="71" t="str">
        <f>IF(AND(G97&gt;0,I97=0),IFERROR(VLOOKUP(VALUE(D97),BIDITEM,4,FALSE),""),"")</f>
        <v/>
      </c>
      <c r="I97" s="72"/>
      <c r="J97" s="71" t="str">
        <f t="shared" si="19"/>
        <v/>
      </c>
      <c r="L97" s="60" t="str">
        <f t="shared" si="15"/>
        <v/>
      </c>
    </row>
    <row r="98" spans="1:12" ht="15" customHeight="1">
      <c r="A98" s="61">
        <f>IF(C98&gt;0,SUM(MAX($A$3:A97),IF(C98&gt;0,1,0)),0)</f>
        <v>0</v>
      </c>
      <c r="B98" s="61">
        <f>IF(C98=2,SUM(MAX($B$3:B97),IF(C98=2,1,0)),0)</f>
        <v>0</v>
      </c>
      <c r="C98" s="74">
        <f t="shared" si="11"/>
        <v>0</v>
      </c>
      <c r="D98" s="68">
        <v>213015</v>
      </c>
      <c r="E98" s="69" t="s">
        <v>105</v>
      </c>
      <c r="F98" s="69" t="str">
        <f>IFERROR(VLOOKUP(VALUE(D98),BIDITEM,3,FALSE),"")</f>
        <v/>
      </c>
      <c r="G98" s="70"/>
      <c r="H98" s="71" t="str">
        <f>IF(AND(G98&gt;0,I98=0),IFERROR(VLOOKUP(VALUE(D98),BIDITEM,4,FALSE),""),"")</f>
        <v/>
      </c>
      <c r="I98" s="72"/>
      <c r="J98" s="71" t="str">
        <f t="shared" si="19"/>
        <v/>
      </c>
      <c r="L98" s="60" t="str">
        <f t="shared" si="15"/>
        <v/>
      </c>
    </row>
    <row r="99" spans="1:12" ht="15" customHeight="1">
      <c r="A99" s="61">
        <f>IF(C99&gt;0,SUM(MAX($A$3:A98),IF(C99&gt;0,1,0)),0)</f>
        <v>0</v>
      </c>
      <c r="B99" s="61">
        <f>IF(C99=2,SUM(MAX($B$3:B98),IF(C99=2,1,0)),0)</f>
        <v>0</v>
      </c>
      <c r="C99" s="74">
        <f t="shared" si="11"/>
        <v>0</v>
      </c>
      <c r="D99" s="54"/>
      <c r="E99" s="55"/>
      <c r="F99" s="55"/>
      <c r="G99" s="56"/>
      <c r="H99" s="57"/>
      <c r="I99" s="57"/>
      <c r="J99" s="58"/>
      <c r="L99" s="60" t="str">
        <f t="shared" si="15"/>
        <v/>
      </c>
    </row>
    <row r="100" spans="1:12" s="52" customFormat="1" ht="15" customHeight="1">
      <c r="A100" s="61">
        <f>IF(C100&gt;0,SUM(MAX($A$3:A99),IF(C100&gt;0,1,0)),0)</f>
        <v>0</v>
      </c>
      <c r="B100" s="61">
        <f>IF(C100=2,SUM(MAX($B$3:B99),IF(C100=2,1,0)),0)</f>
        <v>0</v>
      </c>
      <c r="C100" s="62">
        <f>IF(SUM(C101:C104)&gt;0,2,0)</f>
        <v>0</v>
      </c>
      <c r="D100" s="63" t="s">
        <v>106</v>
      </c>
      <c r="E100" s="63" t="s">
        <v>107</v>
      </c>
      <c r="F100" s="64"/>
      <c r="G100" s="65"/>
      <c r="H100" s="66"/>
      <c r="I100" s="66"/>
      <c r="J100" s="67">
        <f>SUM(J101:J104)</f>
        <v>0</v>
      </c>
      <c r="L100" s="60" t="str">
        <f t="shared" si="15"/>
        <v/>
      </c>
    </row>
    <row r="101" spans="1:12" ht="15" customHeight="1">
      <c r="A101" s="61">
        <f>IF(C101&gt;0,SUM(MAX($A$3:A100),IF(C101&gt;0,1,0)),0)</f>
        <v>0</v>
      </c>
      <c r="B101" s="61">
        <f>IF(C101=2,SUM(MAX($B$3:B100),IF(C101=2,1,0)),0)</f>
        <v>0</v>
      </c>
      <c r="C101" s="74">
        <f t="shared" si="11"/>
        <v>0</v>
      </c>
      <c r="D101" s="68">
        <v>215010</v>
      </c>
      <c r="E101" s="69" t="s">
        <v>108</v>
      </c>
      <c r="F101" s="69" t="str">
        <f>IFERROR(VLOOKUP(VALUE(D101),BIDITEM,3,FALSE),"")</f>
        <v/>
      </c>
      <c r="G101" s="70"/>
      <c r="H101" s="71" t="str">
        <f>IF(AND(G101&gt;0,I101=0),IFERROR(VLOOKUP(VALUE(D101),BIDITEM,4,FALSE),""),"")</f>
        <v/>
      </c>
      <c r="I101" s="72"/>
      <c r="J101" s="71" t="str">
        <f t="shared" ref="J101:J104" si="20">IF(AND(G101&gt;0,OR(H101&gt;0,I101&gt;0)),IF(I101&gt;0,PRODUCT(I101,G101),PRODUCT(H101,G101)),"")</f>
        <v/>
      </c>
      <c r="L101" s="60" t="str">
        <f t="shared" si="15"/>
        <v/>
      </c>
    </row>
    <row r="102" spans="1:12" ht="15" customHeight="1">
      <c r="A102" s="61">
        <f>IF(C102&gt;0,SUM(MAX($A$3:A101),IF(C102&gt;0,1,0)),0)</f>
        <v>0</v>
      </c>
      <c r="B102" s="61">
        <f>IF(C102=2,SUM(MAX($B$3:B101),IF(C102=2,1,0)),0)</f>
        <v>0</v>
      </c>
      <c r="C102" s="74">
        <f t="shared" si="11"/>
        <v>0</v>
      </c>
      <c r="D102" s="68">
        <v>215020</v>
      </c>
      <c r="E102" s="69" t="s">
        <v>109</v>
      </c>
      <c r="F102" s="69" t="str">
        <f>IFERROR(VLOOKUP(VALUE(D102),BIDITEM,3,FALSE),"")</f>
        <v/>
      </c>
      <c r="G102" s="70"/>
      <c r="H102" s="71" t="str">
        <f>IF(AND(G102&gt;0,I102=0),IFERROR(VLOOKUP(VALUE(D102),BIDITEM,4,FALSE),""),"")</f>
        <v/>
      </c>
      <c r="I102" s="72"/>
      <c r="J102" s="71" t="str">
        <f t="shared" si="20"/>
        <v/>
      </c>
      <c r="L102" s="60" t="str">
        <f t="shared" si="15"/>
        <v/>
      </c>
    </row>
    <row r="103" spans="1:12" ht="15" customHeight="1">
      <c r="A103" s="61">
        <f>IF(C103&gt;0,SUM(MAX($A$3:A102),IF(C103&gt;0,1,0)),0)</f>
        <v>0</v>
      </c>
      <c r="B103" s="61">
        <f>IF(C103=2,SUM(MAX($B$3:B102),IF(C103=2,1,0)),0)</f>
        <v>0</v>
      </c>
      <c r="C103" s="74">
        <f t="shared" si="11"/>
        <v>0</v>
      </c>
      <c r="D103" s="68">
        <v>215030</v>
      </c>
      <c r="E103" s="69" t="s">
        <v>110</v>
      </c>
      <c r="F103" s="69" t="str">
        <f>IFERROR(VLOOKUP(VALUE(D103),BIDITEM,3,FALSE),"")</f>
        <v/>
      </c>
      <c r="G103" s="70"/>
      <c r="H103" s="71" t="str">
        <f>IF(AND(G103&gt;0,I103=0),IFERROR(VLOOKUP(VALUE(D103),BIDITEM,4,FALSE),""),"")</f>
        <v/>
      </c>
      <c r="I103" s="72"/>
      <c r="J103" s="71" t="str">
        <f t="shared" si="20"/>
        <v/>
      </c>
      <c r="L103" s="60" t="str">
        <f t="shared" si="15"/>
        <v/>
      </c>
    </row>
    <row r="104" spans="1:12" ht="15" customHeight="1">
      <c r="A104" s="61">
        <f>IF(C104&gt;0,SUM(MAX($A$3:A103),IF(C104&gt;0,1,0)),0)</f>
        <v>0</v>
      </c>
      <c r="B104" s="61">
        <f>IF(C104=2,SUM(MAX($B$3:B103),IF(C104=2,1,0)),0)</f>
        <v>0</v>
      </c>
      <c r="C104" s="74">
        <f t="shared" si="11"/>
        <v>0</v>
      </c>
      <c r="D104" s="68">
        <v>215040</v>
      </c>
      <c r="E104" s="69" t="s">
        <v>111</v>
      </c>
      <c r="F104" s="69" t="str">
        <f>IFERROR(VLOOKUP(VALUE(D104),BIDITEM,3,FALSE),"")</f>
        <v/>
      </c>
      <c r="G104" s="70"/>
      <c r="H104" s="71" t="str">
        <f>IF(AND(G104&gt;0,I104=0),IFERROR(VLOOKUP(VALUE(D104),BIDITEM,4,FALSE),""),"")</f>
        <v/>
      </c>
      <c r="I104" s="72"/>
      <c r="J104" s="71" t="str">
        <f t="shared" si="20"/>
        <v/>
      </c>
      <c r="L104" s="60" t="str">
        <f t="shared" si="15"/>
        <v/>
      </c>
    </row>
    <row r="105" spans="1:12" ht="15" customHeight="1">
      <c r="A105" s="61">
        <f>IF(C105&gt;0,SUM(MAX($A$3:A104),IF(C105&gt;0,1,0)),0)</f>
        <v>0</v>
      </c>
      <c r="B105" s="61">
        <f>IF(C105=2,SUM(MAX($B$3:B104),IF(C105=2,1,0)),0)</f>
        <v>0</v>
      </c>
      <c r="C105" s="74">
        <f t="shared" si="11"/>
        <v>0</v>
      </c>
      <c r="D105" s="54"/>
      <c r="E105" s="55"/>
      <c r="F105" s="55"/>
      <c r="G105" s="56"/>
      <c r="H105" s="57"/>
      <c r="I105" s="57"/>
      <c r="J105" s="58"/>
      <c r="L105" s="60" t="str">
        <f t="shared" si="15"/>
        <v/>
      </c>
    </row>
    <row r="106" spans="1:12" s="52" customFormat="1" ht="15" customHeight="1">
      <c r="A106" s="61">
        <f>IF(C106&gt;0,SUM(MAX($A$3:A105),IF(C106&gt;0,1,0)),0)</f>
        <v>0</v>
      </c>
      <c r="B106" s="61">
        <f>IF(C106=2,SUM(MAX($B$3:B105),IF(C106=2,1,0)),0)</f>
        <v>0</v>
      </c>
      <c r="C106" s="62">
        <f>IF(SUM(C107:C126)&gt;0,2,0)</f>
        <v>0</v>
      </c>
      <c r="D106" s="63" t="s">
        <v>112</v>
      </c>
      <c r="E106" s="63" t="s">
        <v>113</v>
      </c>
      <c r="F106" s="64"/>
      <c r="G106" s="65"/>
      <c r="H106" s="66"/>
      <c r="I106" s="66"/>
      <c r="J106" s="67">
        <f>SUM(J107:J126)</f>
        <v>0</v>
      </c>
      <c r="L106" s="60" t="str">
        <f t="shared" si="15"/>
        <v/>
      </c>
    </row>
    <row r="107" spans="1:12" ht="15" customHeight="1">
      <c r="A107" s="61">
        <f>IF(C107&gt;0,SUM(MAX($A$3:A106),IF(C107&gt;0,1,0)),0)</f>
        <v>0</v>
      </c>
      <c r="B107" s="61">
        <f>IF(C107=2,SUM(MAX($B$3:B106),IF(C107=2,1,0)),0)</f>
        <v>0</v>
      </c>
      <c r="C107" s="74">
        <f t="shared" si="11"/>
        <v>0</v>
      </c>
      <c r="D107" s="68" t="s">
        <v>114</v>
      </c>
      <c r="E107" s="69" t="s">
        <v>115</v>
      </c>
      <c r="F107" s="69" t="str">
        <f t="shared" ref="F107:F126" si="21">IFERROR(VLOOKUP(VALUE(D107),BIDITEM,3,FALSE),"")</f>
        <v/>
      </c>
      <c r="G107" s="70"/>
      <c r="H107" s="71" t="str">
        <f t="shared" ref="H107:H126" si="22">IF(AND(G107&gt;0,I107=0),IFERROR(VLOOKUP(VALUE(D107),BIDITEM,4,FALSE),""),"")</f>
        <v/>
      </c>
      <c r="I107" s="72"/>
      <c r="J107" s="71" t="str">
        <f t="shared" ref="J107:J126" si="23">IF(AND(G107&gt;0,OR(H107&gt;0,I107&gt;0)),IF(I107&gt;0,PRODUCT(I107,G107),PRODUCT(H107,G107)),"")</f>
        <v/>
      </c>
      <c r="L107" s="60" t="str">
        <f t="shared" si="15"/>
        <v/>
      </c>
    </row>
    <row r="108" spans="1:12" ht="15" customHeight="1">
      <c r="A108" s="61">
        <f>IF(C108&gt;0,SUM(MAX($A$3:A107),IF(C108&gt;0,1,0)),0)</f>
        <v>0</v>
      </c>
      <c r="B108" s="61">
        <f>IF(C108=2,SUM(MAX($B$3:B107),IF(C108=2,1,0)),0)</f>
        <v>0</v>
      </c>
      <c r="C108" s="74">
        <f t="shared" si="11"/>
        <v>0</v>
      </c>
      <c r="D108" s="68" t="s">
        <v>116</v>
      </c>
      <c r="E108" s="69" t="s">
        <v>117</v>
      </c>
      <c r="F108" s="69" t="str">
        <f t="shared" si="21"/>
        <v/>
      </c>
      <c r="G108" s="70"/>
      <c r="H108" s="71" t="str">
        <f t="shared" si="22"/>
        <v/>
      </c>
      <c r="I108" s="72"/>
      <c r="J108" s="71" t="str">
        <f t="shared" si="23"/>
        <v/>
      </c>
      <c r="L108" s="60" t="str">
        <f t="shared" si="15"/>
        <v/>
      </c>
    </row>
    <row r="109" spans="1:12" ht="15" customHeight="1">
      <c r="A109" s="61">
        <f>IF(C109&gt;0,SUM(MAX($A$3:A108),IF(C109&gt;0,1,0)),0)</f>
        <v>0</v>
      </c>
      <c r="B109" s="61">
        <f>IF(C109=2,SUM(MAX($B$3:B108),IF(C109=2,1,0)),0)</f>
        <v>0</v>
      </c>
      <c r="C109" s="74">
        <f t="shared" si="11"/>
        <v>0</v>
      </c>
      <c r="D109" s="68" t="s">
        <v>118</v>
      </c>
      <c r="E109" s="69" t="s">
        <v>119</v>
      </c>
      <c r="F109" s="69" t="str">
        <f t="shared" si="21"/>
        <v/>
      </c>
      <c r="G109" s="70"/>
      <c r="H109" s="71" t="str">
        <f t="shared" si="22"/>
        <v/>
      </c>
      <c r="I109" s="72"/>
      <c r="J109" s="71" t="str">
        <f t="shared" si="23"/>
        <v/>
      </c>
      <c r="L109" s="60" t="str">
        <f t="shared" si="15"/>
        <v/>
      </c>
    </row>
    <row r="110" spans="1:12" ht="15" customHeight="1">
      <c r="A110" s="61">
        <f>IF(C110&gt;0,SUM(MAX($A$3:A109),IF(C110&gt;0,1,0)),0)</f>
        <v>0</v>
      </c>
      <c r="B110" s="61">
        <f>IF(C110=2,SUM(MAX($B$3:B109),IF(C110=2,1,0)),0)</f>
        <v>0</v>
      </c>
      <c r="C110" s="74">
        <f t="shared" si="11"/>
        <v>0</v>
      </c>
      <c r="D110" s="68" t="s">
        <v>120</v>
      </c>
      <c r="E110" s="69" t="s">
        <v>121</v>
      </c>
      <c r="F110" s="69" t="str">
        <f t="shared" si="21"/>
        <v/>
      </c>
      <c r="G110" s="70"/>
      <c r="H110" s="71" t="str">
        <f t="shared" si="22"/>
        <v/>
      </c>
      <c r="I110" s="72"/>
      <c r="J110" s="71" t="str">
        <f t="shared" si="23"/>
        <v/>
      </c>
      <c r="L110" s="60" t="str">
        <f t="shared" si="15"/>
        <v/>
      </c>
    </row>
    <row r="111" spans="1:12" ht="15" customHeight="1">
      <c r="A111" s="61">
        <f>IF(C111&gt;0,SUM(MAX($A$3:A110),IF(C111&gt;0,1,0)),0)</f>
        <v>0</v>
      </c>
      <c r="B111" s="61">
        <f>IF(C111=2,SUM(MAX($B$3:B110),IF(C111=2,1,0)),0)</f>
        <v>0</v>
      </c>
      <c r="C111" s="74">
        <f t="shared" si="11"/>
        <v>0</v>
      </c>
      <c r="D111" s="68" t="s">
        <v>122</v>
      </c>
      <c r="E111" s="69" t="s">
        <v>123</v>
      </c>
      <c r="F111" s="69" t="str">
        <f t="shared" si="21"/>
        <v/>
      </c>
      <c r="G111" s="70"/>
      <c r="H111" s="71" t="str">
        <f t="shared" si="22"/>
        <v/>
      </c>
      <c r="I111" s="72"/>
      <c r="J111" s="71" t="str">
        <f t="shared" si="23"/>
        <v/>
      </c>
      <c r="L111" s="60" t="str">
        <f t="shared" si="15"/>
        <v/>
      </c>
    </row>
    <row r="112" spans="1:12" ht="15" customHeight="1">
      <c r="A112" s="61">
        <f>IF(C112&gt;0,SUM(MAX($A$3:A111),IF(C112&gt;0,1,0)),0)</f>
        <v>0</v>
      </c>
      <c r="B112" s="61">
        <f>IF(C112=2,SUM(MAX($B$3:B111),IF(C112=2,1,0)),0)</f>
        <v>0</v>
      </c>
      <c r="C112" s="74">
        <f t="shared" si="11"/>
        <v>0</v>
      </c>
      <c r="D112" s="68" t="s">
        <v>124</v>
      </c>
      <c r="E112" s="69" t="s">
        <v>125</v>
      </c>
      <c r="F112" s="69" t="str">
        <f t="shared" si="21"/>
        <v/>
      </c>
      <c r="G112" s="70"/>
      <c r="H112" s="71" t="str">
        <f t="shared" si="22"/>
        <v/>
      </c>
      <c r="I112" s="72"/>
      <c r="J112" s="71" t="str">
        <f t="shared" si="23"/>
        <v/>
      </c>
      <c r="L112" s="60" t="str">
        <f t="shared" si="15"/>
        <v/>
      </c>
    </row>
    <row r="113" spans="1:12" ht="15" customHeight="1">
      <c r="A113" s="61">
        <f>IF(C113&gt;0,SUM(MAX($A$3:A112),IF(C113&gt;0,1,0)),0)</f>
        <v>0</v>
      </c>
      <c r="B113" s="61">
        <f>IF(C113=2,SUM(MAX($B$3:B112),IF(C113=2,1,0)),0)</f>
        <v>0</v>
      </c>
      <c r="C113" s="74">
        <f t="shared" si="11"/>
        <v>0</v>
      </c>
      <c r="D113" s="68" t="s">
        <v>126</v>
      </c>
      <c r="E113" s="69" t="s">
        <v>127</v>
      </c>
      <c r="F113" s="69" t="str">
        <f t="shared" si="21"/>
        <v/>
      </c>
      <c r="G113" s="70"/>
      <c r="H113" s="71" t="str">
        <f t="shared" si="22"/>
        <v/>
      </c>
      <c r="I113" s="72"/>
      <c r="J113" s="71" t="str">
        <f t="shared" si="23"/>
        <v/>
      </c>
      <c r="L113" s="60" t="str">
        <f t="shared" si="15"/>
        <v/>
      </c>
    </row>
    <row r="114" spans="1:12" ht="15" customHeight="1">
      <c r="A114" s="61">
        <f>IF(C114&gt;0,SUM(MAX($A$3:A113),IF(C114&gt;0,1,0)),0)</f>
        <v>0</v>
      </c>
      <c r="B114" s="61">
        <f>IF(C114=2,SUM(MAX($B$3:B113),IF(C114=2,1,0)),0)</f>
        <v>0</v>
      </c>
      <c r="C114" s="74">
        <f t="shared" si="11"/>
        <v>0</v>
      </c>
      <c r="D114" s="68" t="s">
        <v>128</v>
      </c>
      <c r="E114" s="69" t="s">
        <v>129</v>
      </c>
      <c r="F114" s="69" t="str">
        <f t="shared" si="21"/>
        <v/>
      </c>
      <c r="G114" s="70"/>
      <c r="H114" s="71" t="str">
        <f t="shared" si="22"/>
        <v/>
      </c>
      <c r="I114" s="72"/>
      <c r="J114" s="71" t="str">
        <f t="shared" si="23"/>
        <v/>
      </c>
      <c r="L114" s="60" t="str">
        <f t="shared" si="15"/>
        <v/>
      </c>
    </row>
    <row r="115" spans="1:12" ht="15" customHeight="1">
      <c r="A115" s="61">
        <f>IF(C115&gt;0,SUM(MAX($A$3:A114),IF(C115&gt;0,1,0)),0)</f>
        <v>0</v>
      </c>
      <c r="B115" s="61">
        <f>IF(C115=2,SUM(MAX($B$3:B114),IF(C115=2,1,0)),0)</f>
        <v>0</v>
      </c>
      <c r="C115" s="74">
        <f t="shared" si="11"/>
        <v>0</v>
      </c>
      <c r="D115" s="68" t="s">
        <v>130</v>
      </c>
      <c r="E115" s="69" t="s">
        <v>131</v>
      </c>
      <c r="F115" s="69" t="str">
        <f t="shared" si="21"/>
        <v/>
      </c>
      <c r="G115" s="70"/>
      <c r="H115" s="71" t="str">
        <f t="shared" si="22"/>
        <v/>
      </c>
      <c r="I115" s="72"/>
      <c r="J115" s="71" t="str">
        <f t="shared" si="23"/>
        <v/>
      </c>
      <c r="L115" s="60" t="str">
        <f t="shared" si="15"/>
        <v/>
      </c>
    </row>
    <row r="116" spans="1:12" ht="15" customHeight="1">
      <c r="A116" s="61">
        <f>IF(C116&gt;0,SUM(MAX($A$3:A115),IF(C116&gt;0,1,0)),0)</f>
        <v>0</v>
      </c>
      <c r="B116" s="61">
        <f>IF(C116=2,SUM(MAX($B$3:B115),IF(C116=2,1,0)),0)</f>
        <v>0</v>
      </c>
      <c r="C116" s="74">
        <f t="shared" si="11"/>
        <v>0</v>
      </c>
      <c r="D116" s="68" t="s">
        <v>132</v>
      </c>
      <c r="E116" s="69" t="s">
        <v>133</v>
      </c>
      <c r="F116" s="69" t="str">
        <f t="shared" si="21"/>
        <v/>
      </c>
      <c r="G116" s="70"/>
      <c r="H116" s="71" t="str">
        <f t="shared" si="22"/>
        <v/>
      </c>
      <c r="I116" s="72"/>
      <c r="J116" s="71" t="str">
        <f t="shared" si="23"/>
        <v/>
      </c>
      <c r="L116" s="60" t="str">
        <f t="shared" si="15"/>
        <v/>
      </c>
    </row>
    <row r="117" spans="1:12" ht="15" customHeight="1">
      <c r="A117" s="61">
        <f>IF(C117&gt;0,SUM(MAX($A$3:A116),IF(C117&gt;0,1,0)),0)</f>
        <v>0</v>
      </c>
      <c r="B117" s="61">
        <f>IF(C117=2,SUM(MAX($B$3:B116),IF(C117=2,1,0)),0)</f>
        <v>0</v>
      </c>
      <c r="C117" s="74">
        <f t="shared" si="11"/>
        <v>0</v>
      </c>
      <c r="D117" s="68" t="s">
        <v>134</v>
      </c>
      <c r="E117" s="69" t="s">
        <v>135</v>
      </c>
      <c r="F117" s="69" t="str">
        <f t="shared" si="21"/>
        <v/>
      </c>
      <c r="G117" s="70"/>
      <c r="H117" s="71" t="str">
        <f t="shared" si="22"/>
        <v/>
      </c>
      <c r="I117" s="72"/>
      <c r="J117" s="71" t="str">
        <f t="shared" si="23"/>
        <v/>
      </c>
      <c r="L117" s="60" t="str">
        <f t="shared" si="15"/>
        <v/>
      </c>
    </row>
    <row r="118" spans="1:12" ht="15" customHeight="1">
      <c r="A118" s="61">
        <f>IF(C118&gt;0,SUM(MAX($A$3:A117),IF(C118&gt;0,1,0)),0)</f>
        <v>0</v>
      </c>
      <c r="B118" s="61">
        <f>IF(C118=2,SUM(MAX($B$3:B117),IF(C118=2,1,0)),0)</f>
        <v>0</v>
      </c>
      <c r="C118" s="74">
        <f t="shared" si="11"/>
        <v>0</v>
      </c>
      <c r="D118" s="68" t="s">
        <v>136</v>
      </c>
      <c r="E118" s="69" t="s">
        <v>117</v>
      </c>
      <c r="F118" s="69" t="str">
        <f t="shared" si="21"/>
        <v/>
      </c>
      <c r="G118" s="70"/>
      <c r="H118" s="71" t="str">
        <f t="shared" si="22"/>
        <v/>
      </c>
      <c r="I118" s="72"/>
      <c r="J118" s="71" t="str">
        <f t="shared" si="23"/>
        <v/>
      </c>
      <c r="L118" s="60" t="str">
        <f t="shared" si="15"/>
        <v/>
      </c>
    </row>
    <row r="119" spans="1:12" ht="15" customHeight="1">
      <c r="A119" s="61">
        <f>IF(C119&gt;0,SUM(MAX($A$3:A118),IF(C119&gt;0,1,0)),0)</f>
        <v>0</v>
      </c>
      <c r="B119" s="61">
        <f>IF(C119=2,SUM(MAX($B$3:B118),IF(C119=2,1,0)),0)</f>
        <v>0</v>
      </c>
      <c r="C119" s="74">
        <f t="shared" si="11"/>
        <v>0</v>
      </c>
      <c r="D119" s="68" t="s">
        <v>137</v>
      </c>
      <c r="E119" s="69" t="s">
        <v>138</v>
      </c>
      <c r="F119" s="69" t="str">
        <f t="shared" si="21"/>
        <v/>
      </c>
      <c r="G119" s="70"/>
      <c r="H119" s="71" t="str">
        <f t="shared" si="22"/>
        <v/>
      </c>
      <c r="I119" s="72"/>
      <c r="J119" s="71" t="str">
        <f t="shared" si="23"/>
        <v/>
      </c>
      <c r="L119" s="60" t="str">
        <f t="shared" si="15"/>
        <v/>
      </c>
    </row>
    <row r="120" spans="1:12" ht="15" customHeight="1">
      <c r="A120" s="61">
        <f>IF(C120&gt;0,SUM(MAX($A$3:A119),IF(C120&gt;0,1,0)),0)</f>
        <v>0</v>
      </c>
      <c r="B120" s="61">
        <f>IF(C120=2,SUM(MAX($B$3:B119),IF(C120=2,1,0)),0)</f>
        <v>0</v>
      </c>
      <c r="C120" s="74">
        <f t="shared" si="11"/>
        <v>0</v>
      </c>
      <c r="D120" s="68" t="s">
        <v>139</v>
      </c>
      <c r="E120" s="69" t="s">
        <v>140</v>
      </c>
      <c r="F120" s="69" t="str">
        <f t="shared" si="21"/>
        <v/>
      </c>
      <c r="G120" s="70"/>
      <c r="H120" s="71" t="str">
        <f t="shared" si="22"/>
        <v/>
      </c>
      <c r="I120" s="72"/>
      <c r="J120" s="71" t="str">
        <f t="shared" si="23"/>
        <v/>
      </c>
      <c r="L120" s="60" t="str">
        <f t="shared" si="15"/>
        <v/>
      </c>
    </row>
    <row r="121" spans="1:12" ht="15" customHeight="1">
      <c r="A121" s="61">
        <f>IF(C121&gt;0,SUM(MAX($A$3:A120),IF(C121&gt;0,1,0)),0)</f>
        <v>0</v>
      </c>
      <c r="B121" s="61">
        <f>IF(C121=2,SUM(MAX($B$3:B120),IF(C121=2,1,0)),0)</f>
        <v>0</v>
      </c>
      <c r="C121" s="74">
        <f t="shared" si="11"/>
        <v>0</v>
      </c>
      <c r="D121" s="68" t="s">
        <v>141</v>
      </c>
      <c r="E121" s="69" t="s">
        <v>142</v>
      </c>
      <c r="F121" s="69" t="str">
        <f t="shared" si="21"/>
        <v/>
      </c>
      <c r="G121" s="70"/>
      <c r="H121" s="71" t="str">
        <f t="shared" si="22"/>
        <v/>
      </c>
      <c r="I121" s="72"/>
      <c r="J121" s="71" t="str">
        <f t="shared" si="23"/>
        <v/>
      </c>
      <c r="L121" s="60" t="str">
        <f t="shared" si="15"/>
        <v/>
      </c>
    </row>
    <row r="122" spans="1:12" ht="15" customHeight="1">
      <c r="A122" s="61">
        <f>IF(C122&gt;0,SUM(MAX($A$3:A121),IF(C122&gt;0,1,0)),0)</f>
        <v>0</v>
      </c>
      <c r="B122" s="61">
        <f>IF(C122=2,SUM(MAX($B$3:B121),IF(C122=2,1,0)),0)</f>
        <v>0</v>
      </c>
      <c r="C122" s="74">
        <f t="shared" si="11"/>
        <v>0</v>
      </c>
      <c r="D122" s="68" t="s">
        <v>143</v>
      </c>
      <c r="E122" s="69" t="s">
        <v>121</v>
      </c>
      <c r="F122" s="69" t="str">
        <f t="shared" si="21"/>
        <v/>
      </c>
      <c r="G122" s="70"/>
      <c r="H122" s="71" t="str">
        <f t="shared" si="22"/>
        <v/>
      </c>
      <c r="I122" s="72"/>
      <c r="J122" s="71" t="str">
        <f t="shared" si="23"/>
        <v/>
      </c>
      <c r="L122" s="60" t="str">
        <f t="shared" si="15"/>
        <v/>
      </c>
    </row>
    <row r="123" spans="1:12" ht="15" customHeight="1">
      <c r="A123" s="61">
        <f>IF(C123&gt;0,SUM(MAX($A$3:A122),IF(C123&gt;0,1,0)),0)</f>
        <v>0</v>
      </c>
      <c r="B123" s="61">
        <f>IF(C123=2,SUM(MAX($B$3:B122),IF(C123=2,1,0)),0)</f>
        <v>0</v>
      </c>
      <c r="C123" s="74">
        <f t="shared" si="11"/>
        <v>0</v>
      </c>
      <c r="D123" s="68" t="s">
        <v>144</v>
      </c>
      <c r="E123" s="69" t="s">
        <v>125</v>
      </c>
      <c r="F123" s="69" t="str">
        <f t="shared" si="21"/>
        <v/>
      </c>
      <c r="G123" s="70"/>
      <c r="H123" s="71" t="str">
        <f t="shared" si="22"/>
        <v/>
      </c>
      <c r="I123" s="72"/>
      <c r="J123" s="71" t="str">
        <f t="shared" si="23"/>
        <v/>
      </c>
      <c r="L123" s="60" t="str">
        <f t="shared" si="15"/>
        <v/>
      </c>
    </row>
    <row r="124" spans="1:12" ht="15" customHeight="1">
      <c r="A124" s="61">
        <f>IF(C124&gt;0,SUM(MAX($A$3:A123),IF(C124&gt;0,1,0)),0)</f>
        <v>0</v>
      </c>
      <c r="B124" s="61">
        <f>IF(C124=2,SUM(MAX($B$3:B123),IF(C124=2,1,0)),0)</f>
        <v>0</v>
      </c>
      <c r="C124" s="74">
        <f t="shared" si="11"/>
        <v>0</v>
      </c>
      <c r="D124" s="68" t="s">
        <v>145</v>
      </c>
      <c r="E124" s="69" t="s">
        <v>127</v>
      </c>
      <c r="F124" s="69" t="str">
        <f t="shared" si="21"/>
        <v/>
      </c>
      <c r="G124" s="70"/>
      <c r="H124" s="71" t="str">
        <f t="shared" si="22"/>
        <v/>
      </c>
      <c r="I124" s="72"/>
      <c r="J124" s="71" t="str">
        <f t="shared" si="23"/>
        <v/>
      </c>
      <c r="L124" s="60" t="str">
        <f t="shared" si="15"/>
        <v/>
      </c>
    </row>
    <row r="125" spans="1:12" ht="15" customHeight="1">
      <c r="A125" s="61">
        <f>IF(C125&gt;0,SUM(MAX($A$3:A124),IF(C125&gt;0,1,0)),0)</f>
        <v>0</v>
      </c>
      <c r="B125" s="61">
        <f>IF(C125=2,SUM(MAX($B$3:B124),IF(C125=2,1,0)),0)</f>
        <v>0</v>
      </c>
      <c r="C125" s="74">
        <f t="shared" si="11"/>
        <v>0</v>
      </c>
      <c r="D125" s="68" t="s">
        <v>146</v>
      </c>
      <c r="E125" s="69" t="s">
        <v>129</v>
      </c>
      <c r="F125" s="69" t="str">
        <f t="shared" si="21"/>
        <v/>
      </c>
      <c r="G125" s="70"/>
      <c r="H125" s="71" t="str">
        <f t="shared" si="22"/>
        <v/>
      </c>
      <c r="I125" s="72"/>
      <c r="J125" s="71" t="str">
        <f t="shared" si="23"/>
        <v/>
      </c>
      <c r="L125" s="60" t="str">
        <f t="shared" si="15"/>
        <v/>
      </c>
    </row>
    <row r="126" spans="1:12" ht="15" customHeight="1">
      <c r="A126" s="61">
        <f>IF(C126&gt;0,SUM(MAX($A$3:A125),IF(C126&gt;0,1,0)),0)</f>
        <v>0</v>
      </c>
      <c r="B126" s="61">
        <f>IF(C126=2,SUM(MAX($B$3:B125),IF(C126=2,1,0)),0)</f>
        <v>0</v>
      </c>
      <c r="C126" s="74">
        <f t="shared" si="11"/>
        <v>0</v>
      </c>
      <c r="D126" s="68" t="s">
        <v>147</v>
      </c>
      <c r="E126" s="69" t="s">
        <v>148</v>
      </c>
      <c r="F126" s="69" t="str">
        <f t="shared" si="21"/>
        <v/>
      </c>
      <c r="G126" s="70"/>
      <c r="H126" s="71" t="str">
        <f t="shared" si="22"/>
        <v/>
      </c>
      <c r="I126" s="72"/>
      <c r="J126" s="71" t="str">
        <f t="shared" si="23"/>
        <v/>
      </c>
      <c r="L126" s="60" t="str">
        <f t="shared" si="15"/>
        <v/>
      </c>
    </row>
    <row r="127" spans="1:12" ht="15" customHeight="1">
      <c r="A127" s="61">
        <f>IF(C127&gt;0,SUM(MAX($A$3:A126),IF(C127&gt;0,1,0)),0)</f>
        <v>0</v>
      </c>
      <c r="B127" s="61">
        <f>IF(C127=2,SUM(MAX($B$3:B126),IF(C127=2,1,0)),0)</f>
        <v>0</v>
      </c>
      <c r="C127" s="74">
        <f t="shared" si="11"/>
        <v>0</v>
      </c>
      <c r="D127" s="54"/>
      <c r="E127" s="55"/>
      <c r="F127" s="55"/>
      <c r="G127" s="56"/>
      <c r="H127" s="57"/>
      <c r="I127" s="57"/>
      <c r="J127" s="58"/>
      <c r="L127" s="60" t="str">
        <f t="shared" si="15"/>
        <v/>
      </c>
    </row>
    <row r="128" spans="1:12" s="52" customFormat="1" ht="15" customHeight="1">
      <c r="A128" s="61">
        <f>IF(C128&gt;0,SUM(MAX($A$3:A127),IF(C128&gt;0,1,0)),0)</f>
        <v>0</v>
      </c>
      <c r="B128" s="61">
        <f>IF(C128=2,SUM(MAX($B$3:B127),IF(C128=2,1,0)),0)</f>
        <v>0</v>
      </c>
      <c r="C128" s="62">
        <f>IF(SUM(C129:C135)&gt;0,2,0)</f>
        <v>0</v>
      </c>
      <c r="D128" s="63" t="s">
        <v>149</v>
      </c>
      <c r="E128" s="63" t="s">
        <v>150</v>
      </c>
      <c r="F128" s="64"/>
      <c r="G128" s="65"/>
      <c r="H128" s="66"/>
      <c r="I128" s="66"/>
      <c r="J128" s="67">
        <f>SUM(J129:J135)</f>
        <v>0</v>
      </c>
      <c r="L128" s="60" t="str">
        <f t="shared" si="15"/>
        <v/>
      </c>
    </row>
    <row r="129" spans="1:12" ht="15" customHeight="1">
      <c r="A129" s="61">
        <f>IF(C129&gt;0,SUM(MAX($A$3:A128),IF(C129&gt;0,1,0)),0)</f>
        <v>0</v>
      </c>
      <c r="B129" s="61">
        <f>IF(C129=2,SUM(MAX($B$3:B128),IF(C129=2,1,0)),0)</f>
        <v>0</v>
      </c>
      <c r="C129" s="74">
        <f t="shared" si="11"/>
        <v>0</v>
      </c>
      <c r="D129" s="68" t="s">
        <v>151</v>
      </c>
      <c r="E129" s="69" t="s">
        <v>152</v>
      </c>
      <c r="F129" s="69" t="str">
        <f t="shared" ref="F129:F135" si="24">IFERROR(VLOOKUP(VALUE(D129),BIDITEM,3,FALSE),"")</f>
        <v/>
      </c>
      <c r="G129" s="70"/>
      <c r="H129" s="71" t="str">
        <f t="shared" ref="H129:H135" si="25">IF(AND(G129&gt;0,I129=0),IFERROR(VLOOKUP(VALUE(D129),BIDITEM,4,FALSE),""),"")</f>
        <v/>
      </c>
      <c r="I129" s="72"/>
      <c r="J129" s="71" t="str">
        <f t="shared" ref="J129:J135" si="26">IF(AND(G129&gt;0,OR(H129&gt;0,I129&gt;0)),IF(I129&gt;0,PRODUCT(I129,G129),PRODUCT(H129,G129)),"")</f>
        <v/>
      </c>
      <c r="L129" s="60" t="str">
        <f t="shared" si="15"/>
        <v/>
      </c>
    </row>
    <row r="130" spans="1:12" ht="15" customHeight="1">
      <c r="A130" s="61">
        <f>IF(C130&gt;0,SUM(MAX($A$3:A129),IF(C130&gt;0,1,0)),0)</f>
        <v>0</v>
      </c>
      <c r="B130" s="61">
        <f>IF(C130=2,SUM(MAX($B$3:B129),IF(C130=2,1,0)),0)</f>
        <v>0</v>
      </c>
      <c r="C130" s="74">
        <f t="shared" si="11"/>
        <v>0</v>
      </c>
      <c r="D130" s="68" t="s">
        <v>153</v>
      </c>
      <c r="E130" s="69" t="s">
        <v>154</v>
      </c>
      <c r="F130" s="69" t="str">
        <f t="shared" si="24"/>
        <v/>
      </c>
      <c r="G130" s="70"/>
      <c r="H130" s="71" t="str">
        <f t="shared" si="25"/>
        <v/>
      </c>
      <c r="I130" s="72"/>
      <c r="J130" s="71" t="str">
        <f t="shared" si="26"/>
        <v/>
      </c>
      <c r="L130" s="60" t="str">
        <f t="shared" si="15"/>
        <v/>
      </c>
    </row>
    <row r="131" spans="1:12" ht="15" customHeight="1">
      <c r="A131" s="61">
        <f>IF(C131&gt;0,SUM(MAX($A$3:A130),IF(C131&gt;0,1,0)),0)</f>
        <v>0</v>
      </c>
      <c r="B131" s="61">
        <f>IF(C131=2,SUM(MAX($B$3:B130),IF(C131=2,1,0)),0)</f>
        <v>0</v>
      </c>
      <c r="C131" s="74">
        <f t="shared" si="11"/>
        <v>0</v>
      </c>
      <c r="D131" s="68">
        <v>504040</v>
      </c>
      <c r="E131" s="69" t="s">
        <v>155</v>
      </c>
      <c r="F131" s="69" t="str">
        <f t="shared" si="24"/>
        <v/>
      </c>
      <c r="G131" s="70"/>
      <c r="H131" s="71" t="str">
        <f t="shared" si="25"/>
        <v/>
      </c>
      <c r="I131" s="72"/>
      <c r="J131" s="71" t="str">
        <f t="shared" si="26"/>
        <v/>
      </c>
      <c r="L131" s="60" t="str">
        <f t="shared" si="15"/>
        <v/>
      </c>
    </row>
    <row r="132" spans="1:12" ht="15" customHeight="1">
      <c r="A132" s="61">
        <f>IF(C132&gt;0,SUM(MAX($A$3:A131),IF(C132&gt;0,1,0)),0)</f>
        <v>0</v>
      </c>
      <c r="B132" s="61">
        <f>IF(C132=2,SUM(MAX($B$3:B131),IF(C132=2,1,0)),0)</f>
        <v>0</v>
      </c>
      <c r="C132" s="74">
        <f t="shared" si="11"/>
        <v>0</v>
      </c>
      <c r="D132" s="68">
        <v>504045</v>
      </c>
      <c r="E132" s="69" t="s">
        <v>156</v>
      </c>
      <c r="F132" s="69" t="str">
        <f t="shared" si="24"/>
        <v/>
      </c>
      <c r="G132" s="70"/>
      <c r="H132" s="71" t="str">
        <f t="shared" si="25"/>
        <v/>
      </c>
      <c r="I132" s="72"/>
      <c r="J132" s="71" t="str">
        <f t="shared" si="26"/>
        <v/>
      </c>
      <c r="L132" s="60" t="str">
        <f t="shared" si="15"/>
        <v/>
      </c>
    </row>
    <row r="133" spans="1:12" ht="15" customHeight="1">
      <c r="A133" s="61">
        <f>IF(C133&gt;0,SUM(MAX($A$3:A132),IF(C133&gt;0,1,0)),0)</f>
        <v>0</v>
      </c>
      <c r="B133" s="61">
        <f>IF(C133=2,SUM(MAX($B$3:B132),IF(C133=2,1,0)),0)</f>
        <v>0</v>
      </c>
      <c r="C133" s="74">
        <f t="shared" si="11"/>
        <v>0</v>
      </c>
      <c r="D133" s="68">
        <v>504050</v>
      </c>
      <c r="E133" s="69" t="s">
        <v>157</v>
      </c>
      <c r="F133" s="69" t="str">
        <f t="shared" si="24"/>
        <v/>
      </c>
      <c r="G133" s="70"/>
      <c r="H133" s="71" t="str">
        <f t="shared" si="25"/>
        <v/>
      </c>
      <c r="I133" s="72"/>
      <c r="J133" s="71" t="str">
        <f t="shared" si="26"/>
        <v/>
      </c>
      <c r="L133" s="60" t="str">
        <f t="shared" si="15"/>
        <v/>
      </c>
    </row>
    <row r="134" spans="1:12" ht="15" customHeight="1">
      <c r="A134" s="61">
        <f>IF(C134&gt;0,SUM(MAX($A$3:A133),IF(C134&gt;0,1,0)),0)</f>
        <v>0</v>
      </c>
      <c r="B134" s="61">
        <f>IF(C134=2,SUM(MAX($B$3:B133),IF(C134=2,1,0)),0)</f>
        <v>0</v>
      </c>
      <c r="C134" s="74">
        <f t="shared" ref="C134:C197" si="27">IF(G134&gt;0,1,0)</f>
        <v>0</v>
      </c>
      <c r="D134" s="68">
        <v>504055</v>
      </c>
      <c r="E134" s="69" t="s">
        <v>158</v>
      </c>
      <c r="F134" s="69" t="str">
        <f t="shared" si="24"/>
        <v/>
      </c>
      <c r="G134" s="70"/>
      <c r="H134" s="71" t="str">
        <f t="shared" si="25"/>
        <v/>
      </c>
      <c r="I134" s="72"/>
      <c r="J134" s="71" t="str">
        <f t="shared" si="26"/>
        <v/>
      </c>
      <c r="L134" s="60" t="str">
        <f t="shared" si="15"/>
        <v/>
      </c>
    </row>
    <row r="135" spans="1:12" ht="15" customHeight="1">
      <c r="A135" s="61">
        <f>IF(C135&gt;0,SUM(MAX($A$3:A134),IF(C135&gt;0,1,0)),0)</f>
        <v>0</v>
      </c>
      <c r="B135" s="61">
        <f>IF(C135=2,SUM(MAX($B$3:B134),IF(C135=2,1,0)),0)</f>
        <v>0</v>
      </c>
      <c r="C135" s="74">
        <f t="shared" si="27"/>
        <v>0</v>
      </c>
      <c r="D135" s="68">
        <v>504260</v>
      </c>
      <c r="E135" s="69" t="s">
        <v>159</v>
      </c>
      <c r="F135" s="69" t="str">
        <f t="shared" si="24"/>
        <v/>
      </c>
      <c r="G135" s="70"/>
      <c r="H135" s="71" t="str">
        <f t="shared" si="25"/>
        <v/>
      </c>
      <c r="I135" s="72"/>
      <c r="J135" s="71" t="str">
        <f t="shared" si="26"/>
        <v/>
      </c>
      <c r="L135" s="60" t="str">
        <f t="shared" si="15"/>
        <v/>
      </c>
    </row>
    <row r="136" spans="1:12" ht="15" customHeight="1">
      <c r="A136" s="61">
        <f>IF(C136&gt;0,SUM(MAX($A$3:A135),IF(C136&gt;0,1,0)),0)</f>
        <v>0</v>
      </c>
      <c r="B136" s="61">
        <f>IF(C136=2,SUM(MAX($B$3:B135),IF(C136=2,1,0)),0)</f>
        <v>0</v>
      </c>
      <c r="C136" s="74">
        <f t="shared" si="27"/>
        <v>0</v>
      </c>
      <c r="D136" s="54"/>
      <c r="E136" s="55"/>
      <c r="F136" s="55"/>
      <c r="G136" s="56"/>
      <c r="H136" s="57"/>
      <c r="I136" s="57"/>
      <c r="J136" s="58"/>
      <c r="L136" s="60" t="str">
        <f t="shared" si="15"/>
        <v/>
      </c>
    </row>
    <row r="137" spans="1:12" s="52" customFormat="1" ht="15" customHeight="1">
      <c r="A137" s="61">
        <f>IF(C137&gt;0,SUM(MAX($A$3:A136),IF(C137&gt;0,1,0)),0)</f>
        <v>0</v>
      </c>
      <c r="B137" s="61">
        <f>IF(C137=2,SUM(MAX($B$3:B136),IF(C137=2,1,0)),0)</f>
        <v>0</v>
      </c>
      <c r="C137" s="62">
        <f>IF(SUM(C138:C183)&gt;0,2,0)</f>
        <v>0</v>
      </c>
      <c r="D137" s="63" t="s">
        <v>160</v>
      </c>
      <c r="E137" s="63" t="s">
        <v>161</v>
      </c>
      <c r="F137" s="64"/>
      <c r="G137" s="65"/>
      <c r="H137" s="66"/>
      <c r="I137" s="66"/>
      <c r="J137" s="67">
        <f>SUM(J138:J183)</f>
        <v>0</v>
      </c>
      <c r="L137" s="60" t="str">
        <f t="shared" si="15"/>
        <v/>
      </c>
    </row>
    <row r="138" spans="1:12" ht="15" customHeight="1">
      <c r="A138" s="61">
        <f>IF(C138&gt;0,SUM(MAX($A$3:A137),IF(C138&gt;0,1,0)),0)</f>
        <v>0</v>
      </c>
      <c r="B138" s="61">
        <f>IF(C138=2,SUM(MAX($B$3:B137),IF(C138=2,1,0)),0)</f>
        <v>0</v>
      </c>
      <c r="C138" s="74">
        <f t="shared" si="27"/>
        <v>0</v>
      </c>
      <c r="D138" s="68">
        <v>505120</v>
      </c>
      <c r="E138" s="81" t="s">
        <v>162</v>
      </c>
      <c r="F138" s="69" t="str">
        <f t="shared" ref="F138:F183" si="28">IFERROR(VLOOKUP(VALUE(D138),BIDITEM,3,FALSE),"")</f>
        <v/>
      </c>
      <c r="G138" s="70"/>
      <c r="H138" s="71" t="str">
        <f t="shared" ref="H138:H183" si="29">IF(AND(G138&gt;0,I138=0),IFERROR(VLOOKUP(VALUE(D138),BIDITEM,4,FALSE),""),"")</f>
        <v/>
      </c>
      <c r="I138" s="72"/>
      <c r="J138" s="71" t="str">
        <f t="shared" ref="J138:J183" si="30">IF(AND(G138&gt;0,OR(H138&gt;0,I138&gt;0)),IF(I138&gt;0,PRODUCT(I138,G138),PRODUCT(H138,G138)),"")</f>
        <v/>
      </c>
      <c r="L138" s="60" t="str">
        <f t="shared" ref="L138:L201" si="31">IF(C138&gt;0,ROW(),"")</f>
        <v/>
      </c>
    </row>
    <row r="139" spans="1:12" ht="15" customHeight="1">
      <c r="A139" s="61">
        <f>IF(C139&gt;0,SUM(MAX($A$3:A138),IF(C139&gt;0,1,0)),0)</f>
        <v>0</v>
      </c>
      <c r="B139" s="61">
        <f>IF(C139=2,SUM(MAX($B$3:B138),IF(C139=2,1,0)),0)</f>
        <v>0</v>
      </c>
      <c r="C139" s="74">
        <f t="shared" si="27"/>
        <v>0</v>
      </c>
      <c r="D139" s="68">
        <v>505121</v>
      </c>
      <c r="E139" s="81" t="s">
        <v>163</v>
      </c>
      <c r="F139" s="69" t="str">
        <f t="shared" si="28"/>
        <v/>
      </c>
      <c r="G139" s="70"/>
      <c r="H139" s="71" t="str">
        <f t="shared" si="29"/>
        <v/>
      </c>
      <c r="I139" s="72"/>
      <c r="J139" s="71" t="str">
        <f t="shared" si="30"/>
        <v/>
      </c>
      <c r="L139" s="60" t="str">
        <f t="shared" si="31"/>
        <v/>
      </c>
    </row>
    <row r="140" spans="1:12" ht="15" customHeight="1">
      <c r="A140" s="61">
        <f>IF(C140&gt;0,SUM(MAX($A$3:A139),IF(C140&gt;0,1,0)),0)</f>
        <v>0</v>
      </c>
      <c r="B140" s="61">
        <f>IF(C140=2,SUM(MAX($B$3:B139),IF(C140=2,1,0)),0)</f>
        <v>0</v>
      </c>
      <c r="C140" s="74">
        <f t="shared" si="27"/>
        <v>0</v>
      </c>
      <c r="D140" s="68">
        <v>505122</v>
      </c>
      <c r="E140" s="81" t="s">
        <v>164</v>
      </c>
      <c r="F140" s="69" t="str">
        <f t="shared" si="28"/>
        <v/>
      </c>
      <c r="G140" s="70"/>
      <c r="H140" s="71" t="str">
        <f t="shared" si="29"/>
        <v/>
      </c>
      <c r="I140" s="72"/>
      <c r="J140" s="71" t="str">
        <f t="shared" si="30"/>
        <v/>
      </c>
      <c r="L140" s="60" t="str">
        <f t="shared" si="31"/>
        <v/>
      </c>
    </row>
    <row r="141" spans="1:12" ht="15" customHeight="1">
      <c r="A141" s="61">
        <f>IF(C141&gt;0,SUM(MAX($A$3:A140),IF(C141&gt;0,1,0)),0)</f>
        <v>0</v>
      </c>
      <c r="B141" s="61">
        <f>IF(C141=2,SUM(MAX($B$3:B140),IF(C141=2,1,0)),0)</f>
        <v>0</v>
      </c>
      <c r="C141" s="74">
        <f t="shared" si="27"/>
        <v>0</v>
      </c>
      <c r="D141" s="68">
        <v>505123</v>
      </c>
      <c r="E141" s="81" t="s">
        <v>165</v>
      </c>
      <c r="F141" s="69" t="str">
        <f t="shared" si="28"/>
        <v/>
      </c>
      <c r="G141" s="70"/>
      <c r="H141" s="71" t="str">
        <f t="shared" si="29"/>
        <v/>
      </c>
      <c r="I141" s="72"/>
      <c r="J141" s="71" t="str">
        <f t="shared" si="30"/>
        <v/>
      </c>
      <c r="L141" s="60" t="str">
        <f t="shared" si="31"/>
        <v/>
      </c>
    </row>
    <row r="142" spans="1:12" ht="15" customHeight="1">
      <c r="A142" s="61">
        <f>IF(C142&gt;0,SUM(MAX($A$3:A141),IF(C142&gt;0,1,0)),0)</f>
        <v>0</v>
      </c>
      <c r="B142" s="61">
        <f>IF(C142=2,SUM(MAX($B$3:B141),IF(C142=2,1,0)),0)</f>
        <v>0</v>
      </c>
      <c r="C142" s="74">
        <f t="shared" si="27"/>
        <v>0</v>
      </c>
      <c r="D142" s="68">
        <v>505124</v>
      </c>
      <c r="E142" s="81" t="s">
        <v>166</v>
      </c>
      <c r="F142" s="69" t="str">
        <f t="shared" si="28"/>
        <v/>
      </c>
      <c r="G142" s="70"/>
      <c r="H142" s="71" t="str">
        <f t="shared" si="29"/>
        <v/>
      </c>
      <c r="I142" s="72"/>
      <c r="J142" s="71" t="str">
        <f t="shared" si="30"/>
        <v/>
      </c>
      <c r="L142" s="60" t="str">
        <f t="shared" si="31"/>
        <v/>
      </c>
    </row>
    <row r="143" spans="1:12" ht="15" customHeight="1">
      <c r="A143" s="61">
        <f>IF(C143&gt;0,SUM(MAX($A$3:A142),IF(C143&gt;0,1,0)),0)</f>
        <v>0</v>
      </c>
      <c r="B143" s="61">
        <f>IF(C143=2,SUM(MAX($B$3:B142),IF(C143=2,1,0)),0)</f>
        <v>0</v>
      </c>
      <c r="C143" s="74">
        <f t="shared" si="27"/>
        <v>0</v>
      </c>
      <c r="D143" s="68">
        <v>505125</v>
      </c>
      <c r="E143" s="81" t="s">
        <v>167</v>
      </c>
      <c r="F143" s="69" t="str">
        <f t="shared" si="28"/>
        <v/>
      </c>
      <c r="G143" s="70"/>
      <c r="H143" s="71" t="str">
        <f t="shared" si="29"/>
        <v/>
      </c>
      <c r="I143" s="72"/>
      <c r="J143" s="71" t="str">
        <f t="shared" si="30"/>
        <v/>
      </c>
      <c r="L143" s="60" t="str">
        <f t="shared" si="31"/>
        <v/>
      </c>
    </row>
    <row r="144" spans="1:12" ht="15" customHeight="1">
      <c r="A144" s="61">
        <f>IF(C144&gt;0,SUM(MAX($A$3:A143),IF(C144&gt;0,1,0)),0)</f>
        <v>0</v>
      </c>
      <c r="B144" s="61">
        <f>IF(C144=2,SUM(MAX($B$3:B143),IF(C144=2,1,0)),0)</f>
        <v>0</v>
      </c>
      <c r="C144" s="74">
        <f t="shared" si="27"/>
        <v>0</v>
      </c>
      <c r="D144" s="68">
        <v>505126</v>
      </c>
      <c r="E144" s="81" t="s">
        <v>168</v>
      </c>
      <c r="F144" s="69" t="str">
        <f t="shared" si="28"/>
        <v/>
      </c>
      <c r="G144" s="70"/>
      <c r="H144" s="71" t="str">
        <f t="shared" si="29"/>
        <v/>
      </c>
      <c r="I144" s="72"/>
      <c r="J144" s="71" t="str">
        <f t="shared" si="30"/>
        <v/>
      </c>
      <c r="L144" s="60" t="str">
        <f t="shared" si="31"/>
        <v/>
      </c>
    </row>
    <row r="145" spans="1:12" ht="15" customHeight="1">
      <c r="A145" s="61">
        <f>IF(C145&gt;0,SUM(MAX($A$3:A144),IF(C145&gt;0,1,0)),0)</f>
        <v>0</v>
      </c>
      <c r="B145" s="61">
        <f>IF(C145=2,SUM(MAX($B$3:B144),IF(C145=2,1,0)),0)</f>
        <v>0</v>
      </c>
      <c r="C145" s="74">
        <f t="shared" si="27"/>
        <v>0</v>
      </c>
      <c r="D145" s="68">
        <v>505130</v>
      </c>
      <c r="E145" s="81" t="s">
        <v>169</v>
      </c>
      <c r="F145" s="69" t="str">
        <f t="shared" si="28"/>
        <v/>
      </c>
      <c r="G145" s="70"/>
      <c r="H145" s="71" t="str">
        <f t="shared" si="29"/>
        <v/>
      </c>
      <c r="I145" s="72"/>
      <c r="J145" s="71" t="str">
        <f t="shared" si="30"/>
        <v/>
      </c>
      <c r="L145" s="60" t="str">
        <f t="shared" si="31"/>
        <v/>
      </c>
    </row>
    <row r="146" spans="1:12" ht="15" customHeight="1">
      <c r="A146" s="61">
        <f>IF(C146&gt;0,SUM(MAX($A$3:A145),IF(C146&gt;0,1,0)),0)</f>
        <v>0</v>
      </c>
      <c r="B146" s="61">
        <f>IF(C146=2,SUM(MAX($B$3:B145),IF(C146=2,1,0)),0)</f>
        <v>0</v>
      </c>
      <c r="C146" s="74">
        <f t="shared" si="27"/>
        <v>0</v>
      </c>
      <c r="D146" s="68">
        <v>505131</v>
      </c>
      <c r="E146" s="81" t="s">
        <v>170</v>
      </c>
      <c r="F146" s="69" t="str">
        <f t="shared" si="28"/>
        <v/>
      </c>
      <c r="G146" s="70"/>
      <c r="H146" s="71" t="str">
        <f t="shared" si="29"/>
        <v/>
      </c>
      <c r="I146" s="72"/>
      <c r="J146" s="71" t="str">
        <f t="shared" si="30"/>
        <v/>
      </c>
      <c r="L146" s="60" t="str">
        <f t="shared" si="31"/>
        <v/>
      </c>
    </row>
    <row r="147" spans="1:12" ht="15" customHeight="1">
      <c r="A147" s="61">
        <f>IF(C147&gt;0,SUM(MAX($A$3:A146),IF(C147&gt;0,1,0)),0)</f>
        <v>0</v>
      </c>
      <c r="B147" s="61">
        <f>IF(C147=2,SUM(MAX($B$3:B146),IF(C147=2,1,0)),0)</f>
        <v>0</v>
      </c>
      <c r="C147" s="74">
        <f t="shared" si="27"/>
        <v>0</v>
      </c>
      <c r="D147" s="68">
        <v>505132</v>
      </c>
      <c r="E147" s="81" t="s">
        <v>171</v>
      </c>
      <c r="F147" s="69" t="str">
        <f t="shared" si="28"/>
        <v/>
      </c>
      <c r="G147" s="70"/>
      <c r="H147" s="71" t="str">
        <f t="shared" si="29"/>
        <v/>
      </c>
      <c r="I147" s="72"/>
      <c r="J147" s="71" t="str">
        <f t="shared" si="30"/>
        <v/>
      </c>
      <c r="L147" s="60" t="str">
        <f t="shared" si="31"/>
        <v/>
      </c>
    </row>
    <row r="148" spans="1:12" ht="15" customHeight="1">
      <c r="A148" s="61">
        <f>IF(C148&gt;0,SUM(MAX($A$3:A147),IF(C148&gt;0,1,0)),0)</f>
        <v>0</v>
      </c>
      <c r="B148" s="61">
        <f>IF(C148=2,SUM(MAX($B$3:B147),IF(C148=2,1,0)),0)</f>
        <v>0</v>
      </c>
      <c r="C148" s="74">
        <f t="shared" si="27"/>
        <v>0</v>
      </c>
      <c r="D148" s="68">
        <v>505133</v>
      </c>
      <c r="E148" s="81" t="s">
        <v>172</v>
      </c>
      <c r="F148" s="69" t="str">
        <f t="shared" si="28"/>
        <v/>
      </c>
      <c r="G148" s="70"/>
      <c r="H148" s="71" t="str">
        <f t="shared" si="29"/>
        <v/>
      </c>
      <c r="I148" s="72"/>
      <c r="J148" s="71" t="str">
        <f t="shared" si="30"/>
        <v/>
      </c>
      <c r="L148" s="60" t="str">
        <f t="shared" si="31"/>
        <v/>
      </c>
    </row>
    <row r="149" spans="1:12" ht="15" customHeight="1">
      <c r="A149" s="61">
        <f>IF(C149&gt;0,SUM(MAX($A$3:A148),IF(C149&gt;0,1,0)),0)</f>
        <v>0</v>
      </c>
      <c r="B149" s="61">
        <f>IF(C149=2,SUM(MAX($B$3:B148),IF(C149=2,1,0)),0)</f>
        <v>0</v>
      </c>
      <c r="C149" s="74">
        <f t="shared" si="27"/>
        <v>0</v>
      </c>
      <c r="D149" s="68">
        <v>505134</v>
      </c>
      <c r="E149" s="81" t="s">
        <v>173</v>
      </c>
      <c r="F149" s="69" t="str">
        <f t="shared" si="28"/>
        <v/>
      </c>
      <c r="G149" s="70"/>
      <c r="H149" s="71" t="str">
        <f t="shared" si="29"/>
        <v/>
      </c>
      <c r="I149" s="72"/>
      <c r="J149" s="71" t="str">
        <f t="shared" si="30"/>
        <v/>
      </c>
      <c r="L149" s="60" t="str">
        <f t="shared" si="31"/>
        <v/>
      </c>
    </row>
    <row r="150" spans="1:12" ht="15" customHeight="1">
      <c r="A150" s="61">
        <f>IF(C150&gt;0,SUM(MAX($A$3:A149),IF(C150&gt;0,1,0)),0)</f>
        <v>0</v>
      </c>
      <c r="B150" s="61">
        <f>IF(C150=2,SUM(MAX($B$3:B149),IF(C150=2,1,0)),0)</f>
        <v>0</v>
      </c>
      <c r="C150" s="74">
        <f t="shared" si="27"/>
        <v>0</v>
      </c>
      <c r="D150" s="68">
        <v>505135</v>
      </c>
      <c r="E150" s="81" t="s">
        <v>174</v>
      </c>
      <c r="F150" s="69" t="str">
        <f t="shared" si="28"/>
        <v/>
      </c>
      <c r="G150" s="70"/>
      <c r="H150" s="71" t="str">
        <f t="shared" si="29"/>
        <v/>
      </c>
      <c r="I150" s="72"/>
      <c r="J150" s="71" t="str">
        <f t="shared" si="30"/>
        <v/>
      </c>
      <c r="L150" s="60" t="str">
        <f t="shared" si="31"/>
        <v/>
      </c>
    </row>
    <row r="151" spans="1:12" ht="15" customHeight="1">
      <c r="A151" s="61">
        <f>IF(C151&gt;0,SUM(MAX($A$3:A150),IF(C151&gt;0,1,0)),0)</f>
        <v>0</v>
      </c>
      <c r="B151" s="61">
        <f>IF(C151=2,SUM(MAX($B$3:B150),IF(C151=2,1,0)),0)</f>
        <v>0</v>
      </c>
      <c r="C151" s="74">
        <f t="shared" si="27"/>
        <v>0</v>
      </c>
      <c r="D151" s="68">
        <v>505136</v>
      </c>
      <c r="E151" s="81" t="s">
        <v>175</v>
      </c>
      <c r="F151" s="69" t="str">
        <f t="shared" si="28"/>
        <v/>
      </c>
      <c r="G151" s="70"/>
      <c r="H151" s="71" t="str">
        <f t="shared" si="29"/>
        <v/>
      </c>
      <c r="I151" s="72"/>
      <c r="J151" s="71" t="str">
        <f t="shared" si="30"/>
        <v/>
      </c>
      <c r="L151" s="60" t="str">
        <f t="shared" si="31"/>
        <v/>
      </c>
    </row>
    <row r="152" spans="1:12" ht="15" customHeight="1">
      <c r="A152" s="61">
        <f>IF(C152&gt;0,SUM(MAX($A$3:A151),IF(C152&gt;0,1,0)),0)</f>
        <v>0</v>
      </c>
      <c r="B152" s="61">
        <f>IF(C152=2,SUM(MAX($B$3:B151),IF(C152=2,1,0)),0)</f>
        <v>0</v>
      </c>
      <c r="C152" s="74">
        <f t="shared" si="27"/>
        <v>0</v>
      </c>
      <c r="D152" s="68">
        <v>505140</v>
      </c>
      <c r="E152" s="81" t="s">
        <v>176</v>
      </c>
      <c r="F152" s="69" t="str">
        <f t="shared" si="28"/>
        <v/>
      </c>
      <c r="G152" s="70"/>
      <c r="H152" s="71" t="str">
        <f t="shared" si="29"/>
        <v/>
      </c>
      <c r="I152" s="72"/>
      <c r="J152" s="71" t="str">
        <f t="shared" si="30"/>
        <v/>
      </c>
      <c r="L152" s="60" t="str">
        <f t="shared" si="31"/>
        <v/>
      </c>
    </row>
    <row r="153" spans="1:12" ht="15" customHeight="1">
      <c r="A153" s="61">
        <f>IF(C153&gt;0,SUM(MAX($A$3:A152),IF(C153&gt;0,1,0)),0)</f>
        <v>0</v>
      </c>
      <c r="B153" s="61">
        <f>IF(C153=2,SUM(MAX($B$3:B152),IF(C153=2,1,0)),0)</f>
        <v>0</v>
      </c>
      <c r="C153" s="74">
        <f t="shared" si="27"/>
        <v>0</v>
      </c>
      <c r="D153" s="68">
        <v>505141</v>
      </c>
      <c r="E153" s="81" t="s">
        <v>177</v>
      </c>
      <c r="F153" s="69" t="str">
        <f t="shared" si="28"/>
        <v/>
      </c>
      <c r="G153" s="70"/>
      <c r="H153" s="71" t="str">
        <f t="shared" si="29"/>
        <v/>
      </c>
      <c r="I153" s="72"/>
      <c r="J153" s="71" t="str">
        <f t="shared" si="30"/>
        <v/>
      </c>
      <c r="L153" s="60" t="str">
        <f t="shared" si="31"/>
        <v/>
      </c>
    </row>
    <row r="154" spans="1:12" ht="15" customHeight="1">
      <c r="A154" s="61">
        <f>IF(C154&gt;0,SUM(MAX($A$3:A153),IF(C154&gt;0,1,0)),0)</f>
        <v>0</v>
      </c>
      <c r="B154" s="61">
        <f>IF(C154=2,SUM(MAX($B$3:B153),IF(C154=2,1,0)),0)</f>
        <v>0</v>
      </c>
      <c r="C154" s="74">
        <f t="shared" si="27"/>
        <v>0</v>
      </c>
      <c r="D154" s="68">
        <v>505142</v>
      </c>
      <c r="E154" s="81" t="s">
        <v>178</v>
      </c>
      <c r="F154" s="69" t="str">
        <f t="shared" si="28"/>
        <v/>
      </c>
      <c r="G154" s="70"/>
      <c r="H154" s="71" t="str">
        <f t="shared" si="29"/>
        <v/>
      </c>
      <c r="I154" s="72"/>
      <c r="J154" s="71" t="str">
        <f t="shared" si="30"/>
        <v/>
      </c>
      <c r="L154" s="60" t="str">
        <f t="shared" si="31"/>
        <v/>
      </c>
    </row>
    <row r="155" spans="1:12" ht="15" customHeight="1">
      <c r="A155" s="61">
        <f>IF(C155&gt;0,SUM(MAX($A$3:A154),IF(C155&gt;0,1,0)),0)</f>
        <v>0</v>
      </c>
      <c r="B155" s="61">
        <f>IF(C155=2,SUM(MAX($B$3:B154),IF(C155=2,1,0)),0)</f>
        <v>0</v>
      </c>
      <c r="C155" s="74">
        <f t="shared" si="27"/>
        <v>0</v>
      </c>
      <c r="D155" s="68">
        <v>505143</v>
      </c>
      <c r="E155" s="81" t="s">
        <v>179</v>
      </c>
      <c r="F155" s="69" t="str">
        <f t="shared" si="28"/>
        <v/>
      </c>
      <c r="G155" s="70"/>
      <c r="H155" s="71" t="str">
        <f t="shared" si="29"/>
        <v/>
      </c>
      <c r="I155" s="72"/>
      <c r="J155" s="71" t="str">
        <f t="shared" si="30"/>
        <v/>
      </c>
      <c r="L155" s="60" t="str">
        <f t="shared" si="31"/>
        <v/>
      </c>
    </row>
    <row r="156" spans="1:12" ht="15" customHeight="1">
      <c r="A156" s="61">
        <f>IF(C156&gt;0,SUM(MAX($A$3:A155),IF(C156&gt;0,1,0)),0)</f>
        <v>0</v>
      </c>
      <c r="B156" s="61">
        <f>IF(C156=2,SUM(MAX($B$3:B155),IF(C156=2,1,0)),0)</f>
        <v>0</v>
      </c>
      <c r="C156" s="74">
        <f t="shared" si="27"/>
        <v>0</v>
      </c>
      <c r="D156" s="68">
        <v>505144</v>
      </c>
      <c r="E156" s="81" t="s">
        <v>180</v>
      </c>
      <c r="F156" s="69" t="str">
        <f t="shared" si="28"/>
        <v/>
      </c>
      <c r="G156" s="70"/>
      <c r="H156" s="71" t="str">
        <f t="shared" si="29"/>
        <v/>
      </c>
      <c r="I156" s="72"/>
      <c r="J156" s="71" t="str">
        <f t="shared" si="30"/>
        <v/>
      </c>
      <c r="L156" s="60" t="str">
        <f t="shared" si="31"/>
        <v/>
      </c>
    </row>
    <row r="157" spans="1:12" ht="15" customHeight="1">
      <c r="A157" s="61">
        <f>IF(C157&gt;0,SUM(MAX($A$3:A156),IF(C157&gt;0,1,0)),0)</f>
        <v>0</v>
      </c>
      <c r="B157" s="61">
        <f>IF(C157=2,SUM(MAX($B$3:B156),IF(C157=2,1,0)),0)</f>
        <v>0</v>
      </c>
      <c r="C157" s="74">
        <f t="shared" si="27"/>
        <v>0</v>
      </c>
      <c r="D157" s="68">
        <v>505145</v>
      </c>
      <c r="E157" s="81" t="s">
        <v>181</v>
      </c>
      <c r="F157" s="69" t="str">
        <f t="shared" si="28"/>
        <v/>
      </c>
      <c r="G157" s="70"/>
      <c r="H157" s="71" t="str">
        <f t="shared" si="29"/>
        <v/>
      </c>
      <c r="I157" s="72"/>
      <c r="J157" s="71" t="str">
        <f t="shared" si="30"/>
        <v/>
      </c>
      <c r="L157" s="60" t="str">
        <f t="shared" si="31"/>
        <v/>
      </c>
    </row>
    <row r="158" spans="1:12" ht="15" customHeight="1">
      <c r="A158" s="61">
        <f>IF(C158&gt;0,SUM(MAX($A$3:A157),IF(C158&gt;0,1,0)),0)</f>
        <v>0</v>
      </c>
      <c r="B158" s="61">
        <f>IF(C158=2,SUM(MAX($B$3:B157),IF(C158=2,1,0)),0)</f>
        <v>0</v>
      </c>
      <c r="C158" s="74">
        <f t="shared" si="27"/>
        <v>0</v>
      </c>
      <c r="D158" s="68">
        <v>505146</v>
      </c>
      <c r="E158" s="81" t="s">
        <v>182</v>
      </c>
      <c r="F158" s="69" t="str">
        <f t="shared" si="28"/>
        <v/>
      </c>
      <c r="G158" s="70"/>
      <c r="H158" s="71" t="str">
        <f t="shared" si="29"/>
        <v/>
      </c>
      <c r="I158" s="72"/>
      <c r="J158" s="71" t="str">
        <f t="shared" si="30"/>
        <v/>
      </c>
      <c r="L158" s="60" t="str">
        <f t="shared" si="31"/>
        <v/>
      </c>
    </row>
    <row r="159" spans="1:12" ht="15" customHeight="1">
      <c r="A159" s="61">
        <f>IF(C159&gt;0,SUM(MAX($A$3:A158),IF(C159&gt;0,1,0)),0)</f>
        <v>0</v>
      </c>
      <c r="B159" s="61">
        <f>IF(C159=2,SUM(MAX($B$3:B158),IF(C159=2,1,0)),0)</f>
        <v>0</v>
      </c>
      <c r="C159" s="74">
        <f t="shared" si="27"/>
        <v>0</v>
      </c>
      <c r="D159" s="68">
        <v>505220</v>
      </c>
      <c r="E159" s="81" t="s">
        <v>183</v>
      </c>
      <c r="F159" s="69" t="str">
        <f t="shared" si="28"/>
        <v/>
      </c>
      <c r="G159" s="70"/>
      <c r="H159" s="71" t="str">
        <f t="shared" si="29"/>
        <v/>
      </c>
      <c r="I159" s="72"/>
      <c r="J159" s="71" t="str">
        <f t="shared" si="30"/>
        <v/>
      </c>
      <c r="L159" s="60" t="str">
        <f t="shared" si="31"/>
        <v/>
      </c>
    </row>
    <row r="160" spans="1:12" ht="15" customHeight="1">
      <c r="A160" s="61">
        <f>IF(C160&gt;0,SUM(MAX($A$3:A159),IF(C160&gt;0,1,0)),0)</f>
        <v>0</v>
      </c>
      <c r="B160" s="61">
        <f>IF(C160=2,SUM(MAX($B$3:B159),IF(C160=2,1,0)),0)</f>
        <v>0</v>
      </c>
      <c r="C160" s="74">
        <f t="shared" si="27"/>
        <v>0</v>
      </c>
      <c r="D160" s="68">
        <v>505221</v>
      </c>
      <c r="E160" s="81" t="s">
        <v>184</v>
      </c>
      <c r="F160" s="69" t="str">
        <f t="shared" si="28"/>
        <v/>
      </c>
      <c r="G160" s="70"/>
      <c r="H160" s="71" t="str">
        <f t="shared" si="29"/>
        <v/>
      </c>
      <c r="I160" s="72"/>
      <c r="J160" s="71" t="str">
        <f t="shared" si="30"/>
        <v/>
      </c>
      <c r="L160" s="60" t="str">
        <f t="shared" si="31"/>
        <v/>
      </c>
    </row>
    <row r="161" spans="1:12" ht="15" customHeight="1">
      <c r="A161" s="61">
        <f>IF(C161&gt;0,SUM(MAX($A$3:A160),IF(C161&gt;0,1,0)),0)</f>
        <v>0</v>
      </c>
      <c r="B161" s="61">
        <f>IF(C161=2,SUM(MAX($B$3:B160),IF(C161=2,1,0)),0)</f>
        <v>0</v>
      </c>
      <c r="C161" s="74">
        <f t="shared" si="27"/>
        <v>0</v>
      </c>
      <c r="D161" s="68">
        <v>505222</v>
      </c>
      <c r="E161" s="81" t="s">
        <v>185</v>
      </c>
      <c r="F161" s="69" t="str">
        <f t="shared" si="28"/>
        <v/>
      </c>
      <c r="G161" s="70"/>
      <c r="H161" s="71" t="str">
        <f t="shared" si="29"/>
        <v/>
      </c>
      <c r="I161" s="72"/>
      <c r="J161" s="71" t="str">
        <f t="shared" si="30"/>
        <v/>
      </c>
      <c r="L161" s="60" t="str">
        <f t="shared" si="31"/>
        <v/>
      </c>
    </row>
    <row r="162" spans="1:12" ht="15" customHeight="1">
      <c r="A162" s="61">
        <f>IF(C162&gt;0,SUM(MAX($A$3:A161),IF(C162&gt;0,1,0)),0)</f>
        <v>0</v>
      </c>
      <c r="B162" s="61">
        <f>IF(C162=2,SUM(MAX($B$3:B161),IF(C162=2,1,0)),0)</f>
        <v>0</v>
      </c>
      <c r="C162" s="74">
        <f t="shared" si="27"/>
        <v>0</v>
      </c>
      <c r="D162" s="68">
        <v>505223</v>
      </c>
      <c r="E162" s="81" t="s">
        <v>186</v>
      </c>
      <c r="F162" s="69" t="str">
        <f t="shared" si="28"/>
        <v/>
      </c>
      <c r="G162" s="70"/>
      <c r="H162" s="71" t="str">
        <f t="shared" si="29"/>
        <v/>
      </c>
      <c r="I162" s="72"/>
      <c r="J162" s="71" t="str">
        <f t="shared" si="30"/>
        <v/>
      </c>
      <c r="L162" s="60" t="str">
        <f t="shared" si="31"/>
        <v/>
      </c>
    </row>
    <row r="163" spans="1:12" ht="15" customHeight="1">
      <c r="A163" s="61">
        <f>IF(C163&gt;0,SUM(MAX($A$3:A162),IF(C163&gt;0,1,0)),0)</f>
        <v>0</v>
      </c>
      <c r="B163" s="61">
        <f>IF(C163=2,SUM(MAX($B$3:B162),IF(C163=2,1,0)),0)</f>
        <v>0</v>
      </c>
      <c r="C163" s="74">
        <f t="shared" si="27"/>
        <v>0</v>
      </c>
      <c r="D163" s="68">
        <v>505224</v>
      </c>
      <c r="E163" s="81" t="s">
        <v>187</v>
      </c>
      <c r="F163" s="69" t="str">
        <f t="shared" si="28"/>
        <v/>
      </c>
      <c r="G163" s="70"/>
      <c r="H163" s="71" t="str">
        <f t="shared" si="29"/>
        <v/>
      </c>
      <c r="I163" s="72"/>
      <c r="J163" s="71" t="str">
        <f t="shared" si="30"/>
        <v/>
      </c>
      <c r="L163" s="60" t="str">
        <f t="shared" si="31"/>
        <v/>
      </c>
    </row>
    <row r="164" spans="1:12" ht="15" customHeight="1">
      <c r="A164" s="61">
        <f>IF(C164&gt;0,SUM(MAX($A$3:A163),IF(C164&gt;0,1,0)),0)</f>
        <v>0</v>
      </c>
      <c r="B164" s="61">
        <f>IF(C164=2,SUM(MAX($B$3:B163),IF(C164=2,1,0)),0)</f>
        <v>0</v>
      </c>
      <c r="C164" s="74">
        <f t="shared" si="27"/>
        <v>0</v>
      </c>
      <c r="D164" s="68">
        <v>505225</v>
      </c>
      <c r="E164" s="81" t="s">
        <v>188</v>
      </c>
      <c r="F164" s="69" t="str">
        <f t="shared" si="28"/>
        <v/>
      </c>
      <c r="G164" s="70"/>
      <c r="H164" s="71" t="str">
        <f t="shared" si="29"/>
        <v/>
      </c>
      <c r="I164" s="72"/>
      <c r="J164" s="71" t="str">
        <f t="shared" si="30"/>
        <v/>
      </c>
      <c r="L164" s="60" t="str">
        <f t="shared" si="31"/>
        <v/>
      </c>
    </row>
    <row r="165" spans="1:12" ht="15" customHeight="1">
      <c r="A165" s="61">
        <f>IF(C165&gt;0,SUM(MAX($A$3:A164),IF(C165&gt;0,1,0)),0)</f>
        <v>0</v>
      </c>
      <c r="B165" s="61">
        <f>IF(C165=2,SUM(MAX($B$3:B164),IF(C165=2,1,0)),0)</f>
        <v>0</v>
      </c>
      <c r="C165" s="74">
        <f t="shared" si="27"/>
        <v>0</v>
      </c>
      <c r="D165" s="68">
        <v>505226</v>
      </c>
      <c r="E165" s="81" t="s">
        <v>189</v>
      </c>
      <c r="F165" s="69" t="str">
        <f t="shared" si="28"/>
        <v/>
      </c>
      <c r="G165" s="70"/>
      <c r="H165" s="71" t="str">
        <f t="shared" si="29"/>
        <v/>
      </c>
      <c r="I165" s="72"/>
      <c r="J165" s="71" t="str">
        <f t="shared" si="30"/>
        <v/>
      </c>
      <c r="L165" s="60" t="str">
        <f t="shared" si="31"/>
        <v/>
      </c>
    </row>
    <row r="166" spans="1:12" ht="15" customHeight="1">
      <c r="A166" s="61">
        <f>IF(C166&gt;0,SUM(MAX($A$3:A165),IF(C166&gt;0,1,0)),0)</f>
        <v>0</v>
      </c>
      <c r="B166" s="61">
        <f>IF(C166=2,SUM(MAX($B$3:B165),IF(C166=2,1,0)),0)</f>
        <v>0</v>
      </c>
      <c r="C166" s="74">
        <f t="shared" si="27"/>
        <v>0</v>
      </c>
      <c r="D166" s="68">
        <v>505280</v>
      </c>
      <c r="E166" s="81" t="s">
        <v>190</v>
      </c>
      <c r="F166" s="69" t="str">
        <f t="shared" si="28"/>
        <v/>
      </c>
      <c r="G166" s="70"/>
      <c r="H166" s="71" t="str">
        <f t="shared" si="29"/>
        <v/>
      </c>
      <c r="I166" s="72"/>
      <c r="J166" s="71" t="str">
        <f t="shared" si="30"/>
        <v/>
      </c>
      <c r="L166" s="60" t="str">
        <f t="shared" si="31"/>
        <v/>
      </c>
    </row>
    <row r="167" spans="1:12" ht="15" customHeight="1">
      <c r="A167" s="61">
        <f>IF(C167&gt;0,SUM(MAX($A$3:A166),IF(C167&gt;0,1,0)),0)</f>
        <v>0</v>
      </c>
      <c r="B167" s="61">
        <f>IF(C167=2,SUM(MAX($B$3:B166),IF(C167=2,1,0)),0)</f>
        <v>0</v>
      </c>
      <c r="C167" s="74">
        <f t="shared" si="27"/>
        <v>0</v>
      </c>
      <c r="D167" s="68">
        <v>505281</v>
      </c>
      <c r="E167" s="81" t="s">
        <v>191</v>
      </c>
      <c r="F167" s="69" t="str">
        <f t="shared" si="28"/>
        <v/>
      </c>
      <c r="G167" s="70"/>
      <c r="H167" s="71" t="str">
        <f t="shared" si="29"/>
        <v/>
      </c>
      <c r="I167" s="72"/>
      <c r="J167" s="71" t="str">
        <f t="shared" si="30"/>
        <v/>
      </c>
      <c r="L167" s="60" t="str">
        <f t="shared" si="31"/>
        <v/>
      </c>
    </row>
    <row r="168" spans="1:12" ht="15" customHeight="1">
      <c r="A168" s="61">
        <f>IF(C168&gt;0,SUM(MAX($A$3:A167),IF(C168&gt;0,1,0)),0)</f>
        <v>0</v>
      </c>
      <c r="B168" s="61">
        <f>IF(C168=2,SUM(MAX($B$3:B167),IF(C168=2,1,0)),0)</f>
        <v>0</v>
      </c>
      <c r="C168" s="74">
        <f t="shared" si="27"/>
        <v>0</v>
      </c>
      <c r="D168" s="68">
        <v>505282</v>
      </c>
      <c r="E168" s="81" t="s">
        <v>192</v>
      </c>
      <c r="F168" s="69" t="str">
        <f t="shared" si="28"/>
        <v/>
      </c>
      <c r="G168" s="70"/>
      <c r="H168" s="71" t="str">
        <f t="shared" si="29"/>
        <v/>
      </c>
      <c r="I168" s="72"/>
      <c r="J168" s="71" t="str">
        <f t="shared" si="30"/>
        <v/>
      </c>
      <c r="L168" s="60" t="str">
        <f t="shared" si="31"/>
        <v/>
      </c>
    </row>
    <row r="169" spans="1:12" ht="15" customHeight="1">
      <c r="A169" s="61">
        <f>IF(C169&gt;0,SUM(MAX($A$3:A168),IF(C169&gt;0,1,0)),0)</f>
        <v>0</v>
      </c>
      <c r="B169" s="61">
        <f>IF(C169=2,SUM(MAX($B$3:B168),IF(C169=2,1,0)),0)</f>
        <v>0</v>
      </c>
      <c r="C169" s="74">
        <f t="shared" si="27"/>
        <v>0</v>
      </c>
      <c r="D169" s="68">
        <v>505283</v>
      </c>
      <c r="E169" s="81" t="s">
        <v>193</v>
      </c>
      <c r="F169" s="69" t="str">
        <f t="shared" si="28"/>
        <v/>
      </c>
      <c r="G169" s="70"/>
      <c r="H169" s="71" t="str">
        <f t="shared" si="29"/>
        <v/>
      </c>
      <c r="I169" s="72"/>
      <c r="J169" s="71" t="str">
        <f t="shared" si="30"/>
        <v/>
      </c>
      <c r="L169" s="60" t="str">
        <f t="shared" si="31"/>
        <v/>
      </c>
    </row>
    <row r="170" spans="1:12" ht="15" customHeight="1">
      <c r="A170" s="61">
        <f>IF(C170&gt;0,SUM(MAX($A$3:A169),IF(C170&gt;0,1,0)),0)</f>
        <v>0</v>
      </c>
      <c r="B170" s="61">
        <f>IF(C170=2,SUM(MAX($B$3:B169),IF(C170=2,1,0)),0)</f>
        <v>0</v>
      </c>
      <c r="C170" s="74">
        <f t="shared" si="27"/>
        <v>0</v>
      </c>
      <c r="D170" s="68">
        <v>505285</v>
      </c>
      <c r="E170" s="81" t="s">
        <v>194</v>
      </c>
      <c r="F170" s="69" t="str">
        <f t="shared" si="28"/>
        <v/>
      </c>
      <c r="G170" s="70"/>
      <c r="H170" s="71" t="str">
        <f t="shared" si="29"/>
        <v/>
      </c>
      <c r="I170" s="72"/>
      <c r="J170" s="71" t="str">
        <f t="shared" si="30"/>
        <v/>
      </c>
      <c r="L170" s="60" t="str">
        <f t="shared" si="31"/>
        <v/>
      </c>
    </row>
    <row r="171" spans="1:12" ht="15" customHeight="1">
      <c r="A171" s="61">
        <f>IF(C171&gt;0,SUM(MAX($A$3:A170),IF(C171&gt;0,1,0)),0)</f>
        <v>0</v>
      </c>
      <c r="B171" s="61">
        <f>IF(C171=2,SUM(MAX($B$3:B170),IF(C171=2,1,0)),0)</f>
        <v>0</v>
      </c>
      <c r="C171" s="74">
        <f t="shared" si="27"/>
        <v>0</v>
      </c>
      <c r="D171" s="68">
        <v>505287</v>
      </c>
      <c r="E171" s="81" t="s">
        <v>195</v>
      </c>
      <c r="F171" s="69" t="str">
        <f t="shared" si="28"/>
        <v/>
      </c>
      <c r="G171" s="70"/>
      <c r="H171" s="71" t="str">
        <f t="shared" si="29"/>
        <v/>
      </c>
      <c r="I171" s="72"/>
      <c r="J171" s="71" t="str">
        <f t="shared" si="30"/>
        <v/>
      </c>
      <c r="L171" s="60" t="str">
        <f t="shared" si="31"/>
        <v/>
      </c>
    </row>
    <row r="172" spans="1:12" ht="15" customHeight="1">
      <c r="A172" s="61">
        <f>IF(C172&gt;0,SUM(MAX($A$3:A171),IF(C172&gt;0,1,0)),0)</f>
        <v>0</v>
      </c>
      <c r="B172" s="61">
        <f>IF(C172=2,SUM(MAX($B$3:B171),IF(C172=2,1,0)),0)</f>
        <v>0</v>
      </c>
      <c r="C172" s="74">
        <f t="shared" si="27"/>
        <v>0</v>
      </c>
      <c r="D172" s="68">
        <v>505289</v>
      </c>
      <c r="E172" s="81" t="s">
        <v>196</v>
      </c>
      <c r="F172" s="69" t="str">
        <f t="shared" si="28"/>
        <v/>
      </c>
      <c r="G172" s="70"/>
      <c r="H172" s="71" t="str">
        <f t="shared" si="29"/>
        <v/>
      </c>
      <c r="I172" s="72"/>
      <c r="J172" s="71" t="str">
        <f t="shared" si="30"/>
        <v/>
      </c>
      <c r="L172" s="60" t="str">
        <f t="shared" si="31"/>
        <v/>
      </c>
    </row>
    <row r="173" spans="1:12" ht="15" customHeight="1">
      <c r="A173" s="61">
        <f>IF(C173&gt;0,SUM(MAX($A$3:A172),IF(C173&gt;0,1,0)),0)</f>
        <v>0</v>
      </c>
      <c r="B173" s="61">
        <f>IF(C173=2,SUM(MAX($B$3:B172),IF(C173=2,1,0)),0)</f>
        <v>0</v>
      </c>
      <c r="C173" s="74">
        <f t="shared" si="27"/>
        <v>0</v>
      </c>
      <c r="D173" s="68">
        <v>505290</v>
      </c>
      <c r="E173" s="81" t="s">
        <v>197</v>
      </c>
      <c r="F173" s="69" t="str">
        <f t="shared" si="28"/>
        <v/>
      </c>
      <c r="G173" s="70"/>
      <c r="H173" s="71" t="str">
        <f t="shared" si="29"/>
        <v/>
      </c>
      <c r="I173" s="72"/>
      <c r="J173" s="71" t="str">
        <f t="shared" si="30"/>
        <v/>
      </c>
      <c r="L173" s="60" t="str">
        <f t="shared" si="31"/>
        <v/>
      </c>
    </row>
    <row r="174" spans="1:12" ht="15" customHeight="1">
      <c r="A174" s="61">
        <f>IF(C174&gt;0,SUM(MAX($A$3:A173),IF(C174&gt;0,1,0)),0)</f>
        <v>0</v>
      </c>
      <c r="B174" s="61">
        <f>IF(C174=2,SUM(MAX($B$3:B173),IF(C174=2,1,0)),0)</f>
        <v>0</v>
      </c>
      <c r="C174" s="74">
        <f t="shared" si="27"/>
        <v>0</v>
      </c>
      <c r="D174" s="68">
        <v>505291</v>
      </c>
      <c r="E174" s="81" t="s">
        <v>198</v>
      </c>
      <c r="F174" s="69" t="str">
        <f t="shared" si="28"/>
        <v/>
      </c>
      <c r="G174" s="70"/>
      <c r="H174" s="71" t="str">
        <f t="shared" si="29"/>
        <v/>
      </c>
      <c r="I174" s="72"/>
      <c r="J174" s="71" t="str">
        <f t="shared" si="30"/>
        <v/>
      </c>
      <c r="L174" s="60" t="str">
        <f t="shared" si="31"/>
        <v/>
      </c>
    </row>
    <row r="175" spans="1:12" ht="15" customHeight="1">
      <c r="A175" s="61">
        <f>IF(C175&gt;0,SUM(MAX($A$3:A174),IF(C175&gt;0,1,0)),0)</f>
        <v>0</v>
      </c>
      <c r="B175" s="61">
        <f>IF(C175=2,SUM(MAX($B$3:B174),IF(C175=2,1,0)),0)</f>
        <v>0</v>
      </c>
      <c r="C175" s="74">
        <f t="shared" si="27"/>
        <v>0</v>
      </c>
      <c r="D175" s="68">
        <v>505292</v>
      </c>
      <c r="E175" s="81" t="s">
        <v>199</v>
      </c>
      <c r="F175" s="69" t="str">
        <f t="shared" si="28"/>
        <v/>
      </c>
      <c r="G175" s="70"/>
      <c r="H175" s="71" t="str">
        <f t="shared" si="29"/>
        <v/>
      </c>
      <c r="I175" s="72"/>
      <c r="J175" s="71" t="str">
        <f t="shared" si="30"/>
        <v/>
      </c>
      <c r="L175" s="60" t="str">
        <f t="shared" si="31"/>
        <v/>
      </c>
    </row>
    <row r="176" spans="1:12" ht="15" customHeight="1">
      <c r="A176" s="61">
        <f>IF(C176&gt;0,SUM(MAX($A$3:A175),IF(C176&gt;0,1,0)),0)</f>
        <v>0</v>
      </c>
      <c r="B176" s="61">
        <f>IF(C176=2,SUM(MAX($B$3:B175),IF(C176=2,1,0)),0)</f>
        <v>0</v>
      </c>
      <c r="C176" s="74">
        <f t="shared" si="27"/>
        <v>0</v>
      </c>
      <c r="D176" s="68">
        <v>505293</v>
      </c>
      <c r="E176" s="81" t="s">
        <v>200</v>
      </c>
      <c r="F176" s="69" t="str">
        <f t="shared" si="28"/>
        <v/>
      </c>
      <c r="G176" s="70"/>
      <c r="H176" s="71" t="str">
        <f t="shared" si="29"/>
        <v/>
      </c>
      <c r="I176" s="72"/>
      <c r="J176" s="71" t="str">
        <f t="shared" si="30"/>
        <v/>
      </c>
      <c r="L176" s="60" t="str">
        <f t="shared" si="31"/>
        <v/>
      </c>
    </row>
    <row r="177" spans="1:12" ht="15" customHeight="1">
      <c r="A177" s="61">
        <f>IF(C177&gt;0,SUM(MAX($A$3:A176),IF(C177&gt;0,1,0)),0)</f>
        <v>0</v>
      </c>
      <c r="B177" s="61">
        <f>IF(C177=2,SUM(MAX($B$3:B176),IF(C177=2,1,0)),0)</f>
        <v>0</v>
      </c>
      <c r="C177" s="74">
        <f t="shared" si="27"/>
        <v>0</v>
      </c>
      <c r="D177" s="68">
        <v>505295</v>
      </c>
      <c r="E177" s="81" t="s">
        <v>201</v>
      </c>
      <c r="F177" s="69" t="str">
        <f t="shared" si="28"/>
        <v/>
      </c>
      <c r="G177" s="70"/>
      <c r="H177" s="71" t="str">
        <f t="shared" si="29"/>
        <v/>
      </c>
      <c r="I177" s="72"/>
      <c r="J177" s="71" t="str">
        <f t="shared" si="30"/>
        <v/>
      </c>
      <c r="L177" s="60" t="str">
        <f t="shared" si="31"/>
        <v/>
      </c>
    </row>
    <row r="178" spans="1:12" ht="15" customHeight="1">
      <c r="A178" s="61">
        <f>IF(C178&gt;0,SUM(MAX($A$3:A177),IF(C178&gt;0,1,0)),0)</f>
        <v>0</v>
      </c>
      <c r="B178" s="61">
        <f>IF(C178=2,SUM(MAX($B$3:B177),IF(C178=2,1,0)),0)</f>
        <v>0</v>
      </c>
      <c r="C178" s="74">
        <f t="shared" si="27"/>
        <v>0</v>
      </c>
      <c r="D178" s="68">
        <v>505297</v>
      </c>
      <c r="E178" s="81" t="s">
        <v>202</v>
      </c>
      <c r="F178" s="69" t="str">
        <f t="shared" si="28"/>
        <v/>
      </c>
      <c r="G178" s="70"/>
      <c r="H178" s="71" t="str">
        <f t="shared" si="29"/>
        <v/>
      </c>
      <c r="I178" s="72"/>
      <c r="J178" s="71" t="str">
        <f t="shared" si="30"/>
        <v/>
      </c>
      <c r="L178" s="60" t="str">
        <f t="shared" si="31"/>
        <v/>
      </c>
    </row>
    <row r="179" spans="1:12" ht="15" customHeight="1">
      <c r="A179" s="61">
        <f>IF(C179&gt;0,SUM(MAX($A$3:A178),IF(C179&gt;0,1,0)),0)</f>
        <v>0</v>
      </c>
      <c r="B179" s="61">
        <f>IF(C179=2,SUM(MAX($B$3:B178),IF(C179=2,1,0)),0)</f>
        <v>0</v>
      </c>
      <c r="C179" s="74">
        <f t="shared" si="27"/>
        <v>0</v>
      </c>
      <c r="D179" s="68">
        <v>505299</v>
      </c>
      <c r="E179" s="81" t="s">
        <v>203</v>
      </c>
      <c r="F179" s="69" t="str">
        <f t="shared" si="28"/>
        <v/>
      </c>
      <c r="G179" s="70"/>
      <c r="H179" s="71" t="str">
        <f t="shared" si="29"/>
        <v/>
      </c>
      <c r="I179" s="72"/>
      <c r="J179" s="71" t="str">
        <f t="shared" si="30"/>
        <v/>
      </c>
      <c r="L179" s="60" t="str">
        <f t="shared" si="31"/>
        <v/>
      </c>
    </row>
    <row r="180" spans="1:12" ht="15" customHeight="1">
      <c r="A180" s="61">
        <f>IF(C180&gt;0,SUM(MAX($A$3:A179),IF(C180&gt;0,1,0)),0)</f>
        <v>0</v>
      </c>
      <c r="B180" s="61">
        <f>IF(C180=2,SUM(MAX($B$3:B179),IF(C180=2,1,0)),0)</f>
        <v>0</v>
      </c>
      <c r="C180" s="74">
        <f t="shared" si="27"/>
        <v>0</v>
      </c>
      <c r="D180" s="68">
        <v>505310</v>
      </c>
      <c r="E180" s="81" t="s">
        <v>204</v>
      </c>
      <c r="F180" s="69" t="str">
        <f t="shared" si="28"/>
        <v/>
      </c>
      <c r="G180" s="70"/>
      <c r="H180" s="71" t="str">
        <f t="shared" si="29"/>
        <v/>
      </c>
      <c r="I180" s="72"/>
      <c r="J180" s="71" t="str">
        <f t="shared" si="30"/>
        <v/>
      </c>
      <c r="L180" s="60" t="str">
        <f t="shared" si="31"/>
        <v/>
      </c>
    </row>
    <row r="181" spans="1:12" ht="15" customHeight="1">
      <c r="A181" s="61">
        <f>IF(C181&gt;0,SUM(MAX($A$3:A180),IF(C181&gt;0,1,0)),0)</f>
        <v>0</v>
      </c>
      <c r="B181" s="61">
        <f>IF(C181=2,SUM(MAX($B$3:B180),IF(C181=2,1,0)),0)</f>
        <v>0</v>
      </c>
      <c r="C181" s="74">
        <f t="shared" si="27"/>
        <v>0</v>
      </c>
      <c r="D181" s="68">
        <v>505315</v>
      </c>
      <c r="E181" s="81" t="s">
        <v>205</v>
      </c>
      <c r="F181" s="69" t="str">
        <f t="shared" si="28"/>
        <v/>
      </c>
      <c r="G181" s="70"/>
      <c r="H181" s="71" t="str">
        <f t="shared" si="29"/>
        <v/>
      </c>
      <c r="I181" s="72"/>
      <c r="J181" s="71" t="str">
        <f t="shared" si="30"/>
        <v/>
      </c>
      <c r="L181" s="60" t="str">
        <f t="shared" si="31"/>
        <v/>
      </c>
    </row>
    <row r="182" spans="1:12" ht="15" customHeight="1">
      <c r="A182" s="61">
        <f>IF(C182&gt;0,SUM(MAX($A$3:A181),IF(C182&gt;0,1,0)),0)</f>
        <v>0</v>
      </c>
      <c r="B182" s="61">
        <f>IF(C182=2,SUM(MAX($B$3:B181),IF(C182=2,1,0)),0)</f>
        <v>0</v>
      </c>
      <c r="C182" s="74">
        <f t="shared" si="27"/>
        <v>0</v>
      </c>
      <c r="D182" s="68">
        <v>505330</v>
      </c>
      <c r="E182" s="69" t="s">
        <v>206</v>
      </c>
      <c r="F182" s="69" t="str">
        <f t="shared" si="28"/>
        <v/>
      </c>
      <c r="G182" s="70"/>
      <c r="H182" s="71" t="str">
        <f t="shared" si="29"/>
        <v/>
      </c>
      <c r="I182" s="72"/>
      <c r="J182" s="71" t="str">
        <f t="shared" si="30"/>
        <v/>
      </c>
      <c r="L182" s="60" t="str">
        <f t="shared" si="31"/>
        <v/>
      </c>
    </row>
    <row r="183" spans="1:12" ht="25.5">
      <c r="A183" s="61">
        <f>IF(C183&gt;0,SUM(MAX($A$3:A182),IF(C183&gt;0,1,0)),0)</f>
        <v>0</v>
      </c>
      <c r="B183" s="61">
        <f>IF(C183=2,SUM(MAX($B$3:B182),IF(C183=2,1,0)),0)</f>
        <v>0</v>
      </c>
      <c r="C183" s="74">
        <f t="shared" si="27"/>
        <v>0</v>
      </c>
      <c r="D183" s="82">
        <v>505335</v>
      </c>
      <c r="E183" s="83" t="s">
        <v>207</v>
      </c>
      <c r="F183" s="69" t="str">
        <f t="shared" si="28"/>
        <v/>
      </c>
      <c r="G183" s="70"/>
      <c r="H183" s="71" t="str">
        <f t="shared" si="29"/>
        <v/>
      </c>
      <c r="I183" s="72"/>
      <c r="J183" s="71" t="str">
        <f t="shared" si="30"/>
        <v/>
      </c>
      <c r="L183" s="60" t="str">
        <f t="shared" si="31"/>
        <v/>
      </c>
    </row>
    <row r="184" spans="1:12" ht="15" customHeight="1">
      <c r="A184" s="61">
        <f>IF(C184&gt;0,SUM(MAX($A$3:A183),IF(C184&gt;0,1,0)),0)</f>
        <v>0</v>
      </c>
      <c r="B184" s="61">
        <f>IF(C184=2,SUM(MAX($B$3:B183),IF(C184=2,1,0)),0)</f>
        <v>0</v>
      </c>
      <c r="C184" s="74">
        <f t="shared" si="27"/>
        <v>0</v>
      </c>
      <c r="D184" s="54"/>
      <c r="E184" s="55"/>
      <c r="F184" s="55"/>
      <c r="G184" s="56"/>
      <c r="H184" s="57"/>
      <c r="I184" s="57"/>
      <c r="J184" s="58"/>
      <c r="L184" s="60" t="str">
        <f t="shared" si="31"/>
        <v/>
      </c>
    </row>
    <row r="185" spans="1:12" ht="15" customHeight="1">
      <c r="A185" s="61">
        <f>IF(C185&gt;0,SUM(MAX($A$3:A184),IF(C185&gt;0,1,0)),0)</f>
        <v>0</v>
      </c>
      <c r="B185" s="61">
        <f>IF(C185=2,SUM(MAX($B$3:B184),IF(C185=2,1,0)),0)</f>
        <v>0</v>
      </c>
      <c r="C185" s="62">
        <f>IF(SUM(C186:C186)&gt;0,2,0)</f>
        <v>0</v>
      </c>
      <c r="D185" s="63" t="s">
        <v>208</v>
      </c>
      <c r="E185" s="63" t="s">
        <v>209</v>
      </c>
      <c r="F185" s="64"/>
      <c r="G185" s="65"/>
      <c r="H185" s="66"/>
      <c r="I185" s="66"/>
      <c r="J185" s="67">
        <f>SUM(J186:J186)</f>
        <v>0</v>
      </c>
      <c r="L185" s="60" t="str">
        <f t="shared" si="31"/>
        <v/>
      </c>
    </row>
    <row r="186" spans="1:12" ht="15" customHeight="1">
      <c r="A186" s="61">
        <f>IF(C186&gt;0,SUM(MAX($A$3:A185),IF(C186&gt;0,1,0)),0)</f>
        <v>0</v>
      </c>
      <c r="B186" s="61">
        <f>IF(C186=2,SUM(MAX($B$3:B185),IF(C186=2,1,0)),0)</f>
        <v>0</v>
      </c>
      <c r="C186" s="74">
        <f t="shared" si="27"/>
        <v>0</v>
      </c>
      <c r="D186" s="68">
        <v>506005</v>
      </c>
      <c r="E186" s="69" t="s">
        <v>210</v>
      </c>
      <c r="F186" s="69" t="str">
        <f>IFERROR(VLOOKUP(VALUE(D186),BIDITEM,3,FALSE),"")</f>
        <v/>
      </c>
      <c r="G186" s="70"/>
      <c r="H186" s="71" t="str">
        <f>IF(AND(G186&gt;0,I186=0),IFERROR(VLOOKUP(VALUE(D186),BIDITEM,4,FALSE),""),"")</f>
        <v/>
      </c>
      <c r="I186" s="72"/>
      <c r="J186" s="71" t="str">
        <f t="shared" ref="J186" si="32">IF(AND(G186&gt;0,OR(H186&gt;0,I186&gt;0)),IF(I186&gt;0,PRODUCT(I186,G186),PRODUCT(H186,G186)),"")</f>
        <v/>
      </c>
      <c r="L186" s="60" t="str">
        <f t="shared" si="31"/>
        <v/>
      </c>
    </row>
    <row r="187" spans="1:12" ht="15" customHeight="1">
      <c r="A187" s="61">
        <f>IF(C187&gt;0,SUM(MAX($A$3:A186),IF(C187&gt;0,1,0)),0)</f>
        <v>0</v>
      </c>
      <c r="B187" s="61">
        <f>IF(C187=2,SUM(MAX($B$3:B186),IF(C187=2,1,0)),0)</f>
        <v>0</v>
      </c>
      <c r="C187" s="74">
        <f t="shared" si="27"/>
        <v>0</v>
      </c>
      <c r="D187" s="54"/>
      <c r="E187" s="55"/>
      <c r="F187" s="55"/>
      <c r="G187" s="56"/>
      <c r="H187" s="57"/>
      <c r="I187" s="57"/>
      <c r="J187" s="58"/>
      <c r="L187" s="60" t="str">
        <f t="shared" si="31"/>
        <v/>
      </c>
    </row>
    <row r="188" spans="1:12" ht="15" customHeight="1">
      <c r="A188" s="61">
        <f>IF(C188&gt;0,SUM(MAX($A$3:A187),IF(C188&gt;0,1,0)),0)</f>
        <v>0</v>
      </c>
      <c r="B188" s="61">
        <f>IF(C188=2,SUM(MAX($B$3:B187),IF(C188=2,1,0)),0)</f>
        <v>0</v>
      </c>
      <c r="C188" s="62">
        <f>IF(SUM(C189:C196)&gt;0,2,0)</f>
        <v>0</v>
      </c>
      <c r="D188" s="63" t="s">
        <v>211</v>
      </c>
      <c r="E188" s="63" t="s">
        <v>212</v>
      </c>
      <c r="F188" s="64"/>
      <c r="G188" s="65"/>
      <c r="H188" s="66"/>
      <c r="I188" s="66"/>
      <c r="J188" s="67">
        <f>SUM(J189:J196)</f>
        <v>0</v>
      </c>
      <c r="L188" s="60" t="str">
        <f t="shared" si="31"/>
        <v/>
      </c>
    </row>
    <row r="189" spans="1:12" ht="15" customHeight="1">
      <c r="A189" s="61">
        <f>IF(C189&gt;0,SUM(MAX($A$3:A188),IF(C189&gt;0,1,0)),0)</f>
        <v>0</v>
      </c>
      <c r="B189" s="61">
        <f>IF(C189=2,SUM(MAX($B$3:B188),IF(C189=2,1,0)),0)</f>
        <v>0</v>
      </c>
      <c r="C189" s="74">
        <f t="shared" si="27"/>
        <v>0</v>
      </c>
      <c r="D189" s="68" t="s">
        <v>213</v>
      </c>
      <c r="E189" s="69" t="s">
        <v>214</v>
      </c>
      <c r="F189" s="69" t="str">
        <f t="shared" ref="F189:F196" si="33">IFERROR(VLOOKUP(VALUE(D189),BIDITEM,3,FALSE),"")</f>
        <v/>
      </c>
      <c r="G189" s="70"/>
      <c r="H189" s="71" t="str">
        <f t="shared" ref="H189:H196" si="34">IF(AND(G189&gt;0,I189=0),IFERROR(VLOOKUP(VALUE(D189),BIDITEM,4,FALSE),""),"")</f>
        <v/>
      </c>
      <c r="I189" s="72"/>
      <c r="J189" s="71" t="str">
        <f t="shared" ref="J189:J196" si="35">IF(AND(G189&gt;0,OR(H189&gt;0,I189&gt;0)),IF(I189&gt;0,PRODUCT(I189,G189),PRODUCT(H189,G189)),"")</f>
        <v/>
      </c>
      <c r="L189" s="60" t="str">
        <f t="shared" si="31"/>
        <v/>
      </c>
    </row>
    <row r="190" spans="1:12" ht="15" customHeight="1">
      <c r="A190" s="61">
        <f>IF(C190&gt;0,SUM(MAX($A$3:A189),IF(C190&gt;0,1,0)),0)</f>
        <v>0</v>
      </c>
      <c r="B190" s="61">
        <f>IF(C190=2,SUM(MAX($B$3:B189),IF(C190=2,1,0)),0)</f>
        <v>0</v>
      </c>
      <c r="C190" s="74">
        <f t="shared" si="27"/>
        <v>0</v>
      </c>
      <c r="D190" s="68">
        <v>701108</v>
      </c>
      <c r="E190" s="69" t="s">
        <v>215</v>
      </c>
      <c r="F190" s="69" t="str">
        <f t="shared" si="33"/>
        <v/>
      </c>
      <c r="G190" s="70"/>
      <c r="H190" s="71" t="str">
        <f t="shared" si="34"/>
        <v/>
      </c>
      <c r="I190" s="72"/>
      <c r="J190" s="71" t="str">
        <f t="shared" si="35"/>
        <v/>
      </c>
      <c r="L190" s="60" t="str">
        <f t="shared" si="31"/>
        <v/>
      </c>
    </row>
    <row r="191" spans="1:12" ht="15" customHeight="1">
      <c r="A191" s="61">
        <f>IF(C191&gt;0,SUM(MAX($A$3:A190),IF(C191&gt;0,1,0)),0)</f>
        <v>0</v>
      </c>
      <c r="B191" s="61">
        <f>IF(C191=2,SUM(MAX($B$3:B190),IF(C191=2,1,0)),0)</f>
        <v>0</v>
      </c>
      <c r="C191" s="74">
        <f t="shared" si="27"/>
        <v>0</v>
      </c>
      <c r="D191" s="68">
        <v>701110</v>
      </c>
      <c r="E191" s="69" t="s">
        <v>216</v>
      </c>
      <c r="F191" s="69" t="str">
        <f t="shared" si="33"/>
        <v/>
      </c>
      <c r="G191" s="70"/>
      <c r="H191" s="71" t="str">
        <f t="shared" si="34"/>
        <v/>
      </c>
      <c r="I191" s="72"/>
      <c r="J191" s="71" t="str">
        <f t="shared" si="35"/>
        <v/>
      </c>
      <c r="L191" s="60" t="str">
        <f t="shared" si="31"/>
        <v/>
      </c>
    </row>
    <row r="192" spans="1:12" ht="15" customHeight="1">
      <c r="A192" s="61">
        <f>IF(C192&gt;0,SUM(MAX($A$3:A191),IF(C192&gt;0,1,0)),0)</f>
        <v>0</v>
      </c>
      <c r="B192" s="61">
        <f>IF(C192=2,SUM(MAX($B$3:B191),IF(C192=2,1,0)),0)</f>
        <v>0</v>
      </c>
      <c r="C192" s="74">
        <f t="shared" si="27"/>
        <v>0</v>
      </c>
      <c r="D192" s="68">
        <v>701450</v>
      </c>
      <c r="E192" s="69" t="s">
        <v>217</v>
      </c>
      <c r="F192" s="69" t="str">
        <f t="shared" si="33"/>
        <v/>
      </c>
      <c r="G192" s="70"/>
      <c r="H192" s="71" t="str">
        <f t="shared" si="34"/>
        <v/>
      </c>
      <c r="I192" s="72"/>
      <c r="J192" s="71" t="str">
        <f t="shared" si="35"/>
        <v/>
      </c>
      <c r="L192" s="60" t="str">
        <f t="shared" si="31"/>
        <v/>
      </c>
    </row>
    <row r="193" spans="1:12" ht="15" customHeight="1">
      <c r="A193" s="61">
        <f>IF(C193&gt;0,SUM(MAX($A$3:A192),IF(C193&gt;0,1,0)),0)</f>
        <v>0</v>
      </c>
      <c r="B193" s="61">
        <f>IF(C193=2,SUM(MAX($B$3:B192),IF(C193=2,1,0)),0)</f>
        <v>0</v>
      </c>
      <c r="C193" s="74">
        <f t="shared" si="27"/>
        <v>0</v>
      </c>
      <c r="D193" s="68">
        <v>701506</v>
      </c>
      <c r="E193" s="69" t="s">
        <v>218</v>
      </c>
      <c r="F193" s="69" t="str">
        <f t="shared" si="33"/>
        <v/>
      </c>
      <c r="G193" s="70"/>
      <c r="H193" s="71" t="str">
        <f t="shared" si="34"/>
        <v/>
      </c>
      <c r="I193" s="72"/>
      <c r="J193" s="71" t="str">
        <f t="shared" si="35"/>
        <v/>
      </c>
      <c r="L193" s="60" t="str">
        <f t="shared" si="31"/>
        <v/>
      </c>
    </row>
    <row r="194" spans="1:12" ht="15" customHeight="1">
      <c r="A194" s="61">
        <f>IF(C194&gt;0,SUM(MAX($A$3:A193),IF(C194&gt;0,1,0)),0)</f>
        <v>0</v>
      </c>
      <c r="B194" s="61">
        <f>IF(C194=2,SUM(MAX($B$3:B193),IF(C194=2,1,0)),0)</f>
        <v>0</v>
      </c>
      <c r="C194" s="74">
        <f t="shared" si="27"/>
        <v>0</v>
      </c>
      <c r="D194" s="68">
        <v>701604</v>
      </c>
      <c r="E194" s="69" t="s">
        <v>219</v>
      </c>
      <c r="F194" s="69" t="str">
        <f t="shared" si="33"/>
        <v/>
      </c>
      <c r="G194" s="70"/>
      <c r="H194" s="71" t="str">
        <f t="shared" si="34"/>
        <v/>
      </c>
      <c r="I194" s="72"/>
      <c r="J194" s="71" t="str">
        <f t="shared" si="35"/>
        <v/>
      </c>
      <c r="L194" s="60" t="str">
        <f t="shared" si="31"/>
        <v/>
      </c>
    </row>
    <row r="195" spans="1:12" ht="15" customHeight="1">
      <c r="A195" s="61">
        <f>IF(C195&gt;0,SUM(MAX($A$3:A194),IF(C195&gt;0,1,0)),0)</f>
        <v>0</v>
      </c>
      <c r="B195" s="61">
        <f>IF(C195=2,SUM(MAX($B$3:B194),IF(C195=2,1,0)),0)</f>
        <v>0</v>
      </c>
      <c r="C195" s="74">
        <f t="shared" si="27"/>
        <v>0</v>
      </c>
      <c r="D195" s="68">
        <v>701605</v>
      </c>
      <c r="E195" s="69" t="s">
        <v>220</v>
      </c>
      <c r="F195" s="69" t="str">
        <f t="shared" si="33"/>
        <v/>
      </c>
      <c r="G195" s="70"/>
      <c r="H195" s="71" t="str">
        <f t="shared" si="34"/>
        <v/>
      </c>
      <c r="I195" s="72"/>
      <c r="J195" s="71" t="str">
        <f t="shared" si="35"/>
        <v/>
      </c>
      <c r="L195" s="60" t="str">
        <f t="shared" si="31"/>
        <v/>
      </c>
    </row>
    <row r="196" spans="1:12" ht="15" customHeight="1">
      <c r="A196" s="61">
        <f>IF(C196&gt;0,SUM(MAX($A$3:A195),IF(C196&gt;0,1,0)),0)</f>
        <v>0</v>
      </c>
      <c r="B196" s="61">
        <f>IF(C196=2,SUM(MAX($B$3:B195),IF(C196=2,1,0)),0)</f>
        <v>0</v>
      </c>
      <c r="C196" s="74">
        <f t="shared" si="27"/>
        <v>0</v>
      </c>
      <c r="D196" s="68">
        <v>701628</v>
      </c>
      <c r="E196" s="69" t="s">
        <v>221</v>
      </c>
      <c r="F196" s="69" t="str">
        <f t="shared" si="33"/>
        <v/>
      </c>
      <c r="G196" s="70"/>
      <c r="H196" s="71" t="str">
        <f t="shared" si="34"/>
        <v/>
      </c>
      <c r="I196" s="72"/>
      <c r="J196" s="71" t="str">
        <f t="shared" si="35"/>
        <v/>
      </c>
      <c r="L196" s="60" t="str">
        <f t="shared" si="31"/>
        <v/>
      </c>
    </row>
    <row r="197" spans="1:12" ht="15" customHeight="1">
      <c r="A197" s="61">
        <f>IF(C197&gt;0,SUM(MAX($A$3:A196),IF(C197&gt;0,1,0)),0)</f>
        <v>0</v>
      </c>
      <c r="B197" s="61">
        <f>IF(C197=2,SUM(MAX($B$3:B196),IF(C197=2,1,0)),0)</f>
        <v>0</v>
      </c>
      <c r="C197" s="74">
        <f t="shared" si="27"/>
        <v>0</v>
      </c>
      <c r="D197" s="54"/>
      <c r="E197" s="55"/>
      <c r="F197" s="55"/>
      <c r="G197" s="56"/>
      <c r="H197" s="57"/>
      <c r="I197" s="57"/>
      <c r="J197" s="58"/>
      <c r="L197" s="60" t="str">
        <f t="shared" si="31"/>
        <v/>
      </c>
    </row>
    <row r="198" spans="1:12" ht="15" customHeight="1">
      <c r="A198" s="61">
        <f>IF(C198&gt;0,SUM(MAX($A$3:A197),IF(C198&gt;0,1,0)),0)</f>
        <v>0</v>
      </c>
      <c r="B198" s="61">
        <f>IF(C198=2,SUM(MAX($B$3:B197),IF(C198=2,1,0)),0)</f>
        <v>0</v>
      </c>
      <c r="C198" s="62">
        <f>IF(SUM(C199:C204)&gt;0,2,0)</f>
        <v>0</v>
      </c>
      <c r="D198" s="63" t="s">
        <v>222</v>
      </c>
      <c r="E198" s="63" t="s">
        <v>223</v>
      </c>
      <c r="F198" s="64"/>
      <c r="G198" s="65"/>
      <c r="H198" s="66"/>
      <c r="I198" s="66"/>
      <c r="J198" s="67">
        <f>SUM(J199:J204)</f>
        <v>0</v>
      </c>
      <c r="L198" s="60" t="str">
        <f t="shared" si="31"/>
        <v/>
      </c>
    </row>
    <row r="199" spans="1:12" ht="15" customHeight="1">
      <c r="A199" s="61">
        <f>IF(C199&gt;0,SUM(MAX($A$3:A198),IF(C199&gt;0,1,0)),0)</f>
        <v>0</v>
      </c>
      <c r="B199" s="61">
        <f>IF(C199=2,SUM(MAX($B$3:B198),IF(C199=2,1,0)),0)</f>
        <v>0</v>
      </c>
      <c r="C199" s="74">
        <f t="shared" ref="C199:C262" si="36">IF(G199&gt;0,1,0)</f>
        <v>0</v>
      </c>
      <c r="D199" s="68" t="s">
        <v>224</v>
      </c>
      <c r="E199" s="69" t="s">
        <v>225</v>
      </c>
      <c r="F199" s="69" t="str">
        <f t="shared" ref="F199:F204" si="37">IFERROR(VLOOKUP(VALUE(D199),BIDITEM,3,FALSE),"")</f>
        <v/>
      </c>
      <c r="G199" s="70"/>
      <c r="H199" s="71" t="str">
        <f t="shared" ref="H199:H204" si="38">IF(AND(G199&gt;0,I199=0),IFERROR(VLOOKUP(VALUE(D199),BIDITEM,4,FALSE),""),"")</f>
        <v/>
      </c>
      <c r="I199" s="72"/>
      <c r="J199" s="71" t="str">
        <f t="shared" ref="J199:J204" si="39">IF(AND(G199&gt;0,OR(H199&gt;0,I199&gt;0)),IF(I199&gt;0,PRODUCT(I199,G199),PRODUCT(H199,G199)),"")</f>
        <v/>
      </c>
      <c r="L199" s="60" t="str">
        <f t="shared" si="31"/>
        <v/>
      </c>
    </row>
    <row r="200" spans="1:12" ht="15" customHeight="1">
      <c r="A200" s="61">
        <f>IF(C200&gt;0,SUM(MAX($A$3:A199),IF(C200&gt;0,1,0)),0)</f>
        <v>0</v>
      </c>
      <c r="B200" s="61">
        <f>IF(C200=2,SUM(MAX($B$3:B199),IF(C200=2,1,0)),0)</f>
        <v>0</v>
      </c>
      <c r="C200" s="74">
        <f t="shared" si="36"/>
        <v>0</v>
      </c>
      <c r="D200" s="68" t="s">
        <v>226</v>
      </c>
      <c r="E200" s="69" t="s">
        <v>227</v>
      </c>
      <c r="F200" s="69" t="str">
        <f t="shared" si="37"/>
        <v/>
      </c>
      <c r="G200" s="70"/>
      <c r="H200" s="71" t="str">
        <f t="shared" si="38"/>
        <v/>
      </c>
      <c r="I200" s="72"/>
      <c r="J200" s="71" t="str">
        <f t="shared" si="39"/>
        <v/>
      </c>
      <c r="L200" s="60" t="str">
        <f t="shared" si="31"/>
        <v/>
      </c>
    </row>
    <row r="201" spans="1:12" ht="15" customHeight="1">
      <c r="A201" s="61">
        <f>IF(C201&gt;0,SUM(MAX($A$3:A200),IF(C201&gt;0,1,0)),0)</f>
        <v>0</v>
      </c>
      <c r="B201" s="61">
        <f>IF(C201=2,SUM(MAX($B$3:B200),IF(C201=2,1,0)),0)</f>
        <v>0</v>
      </c>
      <c r="C201" s="74">
        <f t="shared" si="36"/>
        <v>0</v>
      </c>
      <c r="D201" s="68" t="s">
        <v>228</v>
      </c>
      <c r="E201" s="69" t="s">
        <v>229</v>
      </c>
      <c r="F201" s="69" t="str">
        <f t="shared" si="37"/>
        <v/>
      </c>
      <c r="G201" s="70"/>
      <c r="H201" s="71" t="str">
        <f t="shared" si="38"/>
        <v/>
      </c>
      <c r="I201" s="72"/>
      <c r="J201" s="71" t="str">
        <f t="shared" si="39"/>
        <v/>
      </c>
      <c r="L201" s="60" t="str">
        <f t="shared" si="31"/>
        <v/>
      </c>
    </row>
    <row r="202" spans="1:12" ht="15" customHeight="1">
      <c r="A202" s="61">
        <f>IF(C202&gt;0,SUM(MAX($A$3:A201),IF(C202&gt;0,1,0)),0)</f>
        <v>0</v>
      </c>
      <c r="B202" s="61">
        <f>IF(C202=2,SUM(MAX($B$3:B201),IF(C202=2,1,0)),0)</f>
        <v>0</v>
      </c>
      <c r="C202" s="74">
        <f t="shared" si="36"/>
        <v>0</v>
      </c>
      <c r="D202" s="68" t="s">
        <v>230</v>
      </c>
      <c r="E202" s="69" t="s">
        <v>231</v>
      </c>
      <c r="F202" s="69" t="str">
        <f t="shared" si="37"/>
        <v/>
      </c>
      <c r="G202" s="70"/>
      <c r="H202" s="71" t="str">
        <f t="shared" si="38"/>
        <v/>
      </c>
      <c r="I202" s="72"/>
      <c r="J202" s="71" t="str">
        <f t="shared" si="39"/>
        <v/>
      </c>
      <c r="L202" s="60" t="str">
        <f t="shared" ref="L202:L265" si="40">IF(C202&gt;0,ROW(),"")</f>
        <v/>
      </c>
    </row>
    <row r="203" spans="1:12" ht="15" customHeight="1">
      <c r="A203" s="61">
        <f>IF(C203&gt;0,SUM(MAX($A$3:A202),IF(C203&gt;0,1,0)),0)</f>
        <v>0</v>
      </c>
      <c r="B203" s="61">
        <f>IF(C203=2,SUM(MAX($B$3:B202),IF(C203=2,1,0)),0)</f>
        <v>0</v>
      </c>
      <c r="C203" s="74">
        <f t="shared" si="36"/>
        <v>0</v>
      </c>
      <c r="D203" s="68" t="s">
        <v>232</v>
      </c>
      <c r="E203" s="69" t="s">
        <v>233</v>
      </c>
      <c r="F203" s="69" t="str">
        <f t="shared" si="37"/>
        <v/>
      </c>
      <c r="G203" s="70"/>
      <c r="H203" s="71" t="str">
        <f t="shared" si="38"/>
        <v/>
      </c>
      <c r="I203" s="72"/>
      <c r="J203" s="71" t="str">
        <f t="shared" si="39"/>
        <v/>
      </c>
      <c r="L203" s="60" t="str">
        <f t="shared" si="40"/>
        <v/>
      </c>
    </row>
    <row r="204" spans="1:12" ht="15" customHeight="1">
      <c r="A204" s="61">
        <f>IF(C204&gt;0,SUM(MAX($A$3:A203),IF(C204&gt;0,1,0)),0)</f>
        <v>0</v>
      </c>
      <c r="B204" s="61">
        <f>IF(C204=2,SUM(MAX($B$3:B203),IF(C204=2,1,0)),0)</f>
        <v>0</v>
      </c>
      <c r="C204" s="74">
        <f t="shared" si="36"/>
        <v>0</v>
      </c>
      <c r="D204" s="68">
        <v>702310</v>
      </c>
      <c r="E204" s="69" t="s">
        <v>234</v>
      </c>
      <c r="F204" s="69" t="str">
        <f t="shared" si="37"/>
        <v/>
      </c>
      <c r="G204" s="70"/>
      <c r="H204" s="71" t="str">
        <f t="shared" si="38"/>
        <v/>
      </c>
      <c r="I204" s="72"/>
      <c r="J204" s="71" t="str">
        <f t="shared" si="39"/>
        <v/>
      </c>
      <c r="L204" s="60" t="str">
        <f t="shared" si="40"/>
        <v/>
      </c>
    </row>
    <row r="205" spans="1:12" ht="15" customHeight="1">
      <c r="A205" s="61">
        <f>IF(C205&gt;0,SUM(MAX($A$3:A204),IF(C205&gt;0,1,0)),0)</f>
        <v>0</v>
      </c>
      <c r="B205" s="61">
        <f>IF(C205=2,SUM(MAX($B$3:B204),IF(C205=2,1,0)),0)</f>
        <v>0</v>
      </c>
      <c r="C205" s="74">
        <f t="shared" si="36"/>
        <v>0</v>
      </c>
      <c r="D205" s="54"/>
      <c r="E205" s="55"/>
      <c r="F205" s="55"/>
      <c r="G205" s="56"/>
      <c r="H205" s="57"/>
      <c r="I205" s="57"/>
      <c r="J205" s="58"/>
      <c r="L205" s="60" t="str">
        <f t="shared" si="40"/>
        <v/>
      </c>
    </row>
    <row r="206" spans="1:12" ht="15" customHeight="1">
      <c r="A206" s="61">
        <f>IF(C206&gt;0,SUM(MAX($A$3:A205),IF(C206&gt;0,1,0)),0)</f>
        <v>0</v>
      </c>
      <c r="B206" s="61">
        <f>IF(C206=2,SUM(MAX($B$3:B205),IF(C206=2,1,0)),0)</f>
        <v>0</v>
      </c>
      <c r="C206" s="62">
        <f>IF(SUM(C207:C231)&gt;0,2,0)</f>
        <v>0</v>
      </c>
      <c r="D206" s="63" t="s">
        <v>235</v>
      </c>
      <c r="E206" s="63" t="s">
        <v>236</v>
      </c>
      <c r="F206" s="64"/>
      <c r="G206" s="65"/>
      <c r="H206" s="66"/>
      <c r="I206" s="66"/>
      <c r="J206" s="67">
        <f>SUM(J207:J231)</f>
        <v>0</v>
      </c>
      <c r="L206" s="60" t="str">
        <f t="shared" si="40"/>
        <v/>
      </c>
    </row>
    <row r="207" spans="1:12" ht="15" customHeight="1">
      <c r="A207" s="61">
        <f>IF(C207&gt;0,SUM(MAX($A$3:A206),IF(C207&gt;0,1,0)),0)</f>
        <v>0</v>
      </c>
      <c r="B207" s="61">
        <f>IF(C207=2,SUM(MAX($B$3:B206),IF(C207=2,1,0)),0)</f>
        <v>0</v>
      </c>
      <c r="C207" s="74">
        <f t="shared" si="36"/>
        <v>0</v>
      </c>
      <c r="D207" s="68">
        <v>705008</v>
      </c>
      <c r="E207" s="69" t="s">
        <v>237</v>
      </c>
      <c r="F207" s="69" t="str">
        <f t="shared" ref="F207:F231" si="41">IFERROR(VLOOKUP(VALUE(D207),BIDITEM,3,FALSE),"")</f>
        <v/>
      </c>
      <c r="G207" s="70"/>
      <c r="H207" s="71" t="str">
        <f t="shared" ref="H207:H231" si="42">IF(AND(G207&gt;0,I207=0),IFERROR(VLOOKUP(VALUE(D207),BIDITEM,4,FALSE),""),"")</f>
        <v/>
      </c>
      <c r="I207" s="72"/>
      <c r="J207" s="71" t="str">
        <f t="shared" ref="J207:J231" si="43">IF(AND(G207&gt;0,OR(H207&gt;0,I207&gt;0)),IF(I207&gt;0,PRODUCT(I207,G207),PRODUCT(H207,G207)),"")</f>
        <v/>
      </c>
      <c r="L207" s="60" t="str">
        <f t="shared" si="40"/>
        <v/>
      </c>
    </row>
    <row r="208" spans="1:12" ht="15" customHeight="1">
      <c r="A208" s="61">
        <f>IF(C208&gt;0,SUM(MAX($A$3:A207),IF(C208&gt;0,1,0)),0)</f>
        <v>0</v>
      </c>
      <c r="B208" s="61">
        <f>IF(C208=2,SUM(MAX($B$3:B207),IF(C208=2,1,0)),0)</f>
        <v>0</v>
      </c>
      <c r="C208" s="74">
        <f t="shared" si="36"/>
        <v>0</v>
      </c>
      <c r="D208" s="68">
        <v>705009</v>
      </c>
      <c r="E208" s="69" t="s">
        <v>238</v>
      </c>
      <c r="F208" s="69" t="str">
        <f t="shared" si="41"/>
        <v/>
      </c>
      <c r="G208" s="70"/>
      <c r="H208" s="71" t="str">
        <f t="shared" si="42"/>
        <v/>
      </c>
      <c r="I208" s="72"/>
      <c r="J208" s="71" t="str">
        <f t="shared" si="43"/>
        <v/>
      </c>
      <c r="L208" s="60" t="str">
        <f t="shared" si="40"/>
        <v/>
      </c>
    </row>
    <row r="209" spans="1:12" ht="15" customHeight="1">
      <c r="A209" s="61">
        <f>IF(C209&gt;0,SUM(MAX($A$3:A208),IF(C209&gt;0,1,0)),0)</f>
        <v>0</v>
      </c>
      <c r="B209" s="61">
        <f>IF(C209=2,SUM(MAX($B$3:B208),IF(C209=2,1,0)),0)</f>
        <v>0</v>
      </c>
      <c r="C209" s="74">
        <f t="shared" si="36"/>
        <v>0</v>
      </c>
      <c r="D209" s="68">
        <v>705010</v>
      </c>
      <c r="E209" s="69" t="s">
        <v>239</v>
      </c>
      <c r="F209" s="69" t="str">
        <f t="shared" si="41"/>
        <v/>
      </c>
      <c r="G209" s="70"/>
      <c r="H209" s="71" t="str">
        <f t="shared" si="42"/>
        <v/>
      </c>
      <c r="I209" s="72"/>
      <c r="J209" s="71" t="str">
        <f t="shared" si="43"/>
        <v/>
      </c>
      <c r="L209" s="60" t="str">
        <f t="shared" si="40"/>
        <v/>
      </c>
    </row>
    <row r="210" spans="1:12" ht="15" customHeight="1">
      <c r="A210" s="61">
        <f>IF(C210&gt;0,SUM(MAX($A$3:A209),IF(C210&gt;0,1,0)),0)</f>
        <v>0</v>
      </c>
      <c r="B210" s="61">
        <f>IF(C210=2,SUM(MAX($B$3:B209),IF(C210=2,1,0)),0)</f>
        <v>0</v>
      </c>
      <c r="C210" s="74">
        <f t="shared" si="36"/>
        <v>0</v>
      </c>
      <c r="D210" s="68">
        <f>D207+50</f>
        <v>705058</v>
      </c>
      <c r="E210" s="69" t="s">
        <v>240</v>
      </c>
      <c r="F210" s="69" t="str">
        <f t="shared" si="41"/>
        <v/>
      </c>
      <c r="G210" s="70"/>
      <c r="H210" s="71" t="str">
        <f t="shared" si="42"/>
        <v/>
      </c>
      <c r="I210" s="72"/>
      <c r="J210" s="71" t="str">
        <f t="shared" si="43"/>
        <v/>
      </c>
      <c r="L210" s="60" t="str">
        <f t="shared" si="40"/>
        <v/>
      </c>
    </row>
    <row r="211" spans="1:12" ht="15" customHeight="1">
      <c r="A211" s="61">
        <f>IF(C211&gt;0,SUM(MAX($A$3:A210),IF(C211&gt;0,1,0)),0)</f>
        <v>0</v>
      </c>
      <c r="B211" s="61">
        <f>IF(C211=2,SUM(MAX($B$3:B210),IF(C211=2,1,0)),0)</f>
        <v>0</v>
      </c>
      <c r="C211" s="74">
        <f t="shared" si="36"/>
        <v>0</v>
      </c>
      <c r="D211" s="68">
        <f>D208+50</f>
        <v>705059</v>
      </c>
      <c r="E211" s="69" t="s">
        <v>241</v>
      </c>
      <c r="F211" s="69" t="str">
        <f t="shared" si="41"/>
        <v/>
      </c>
      <c r="G211" s="70"/>
      <c r="H211" s="71" t="str">
        <f t="shared" si="42"/>
        <v/>
      </c>
      <c r="I211" s="72"/>
      <c r="J211" s="71" t="str">
        <f t="shared" si="43"/>
        <v/>
      </c>
      <c r="L211" s="60" t="str">
        <f t="shared" si="40"/>
        <v/>
      </c>
    </row>
    <row r="212" spans="1:12" ht="15" customHeight="1">
      <c r="A212" s="61">
        <f>IF(C212&gt;0,SUM(MAX($A$3:A211),IF(C212&gt;0,1,0)),0)</f>
        <v>0</v>
      </c>
      <c r="B212" s="61">
        <f>IF(C212=2,SUM(MAX($B$3:B211),IF(C212=2,1,0)),0)</f>
        <v>0</v>
      </c>
      <c r="C212" s="74">
        <f t="shared" si="36"/>
        <v>0</v>
      </c>
      <c r="D212" s="68">
        <f>D209+50</f>
        <v>705060</v>
      </c>
      <c r="E212" s="69" t="s">
        <v>242</v>
      </c>
      <c r="F212" s="69" t="str">
        <f t="shared" si="41"/>
        <v/>
      </c>
      <c r="G212" s="70"/>
      <c r="H212" s="71" t="str">
        <f t="shared" si="42"/>
        <v/>
      </c>
      <c r="I212" s="72"/>
      <c r="J212" s="71" t="str">
        <f t="shared" si="43"/>
        <v/>
      </c>
      <c r="L212" s="60" t="str">
        <f t="shared" si="40"/>
        <v/>
      </c>
    </row>
    <row r="213" spans="1:12" ht="15" customHeight="1">
      <c r="A213" s="61">
        <f>IF(C213&gt;0,SUM(MAX($A$3:A212),IF(C213&gt;0,1,0)),0)</f>
        <v>0</v>
      </c>
      <c r="B213" s="61">
        <f>IF(C213=2,SUM(MAX($B$3:B212),IF(C213=2,1,0)),0)</f>
        <v>0</v>
      </c>
      <c r="C213" s="74">
        <f t="shared" si="36"/>
        <v>0</v>
      </c>
      <c r="D213" s="68">
        <f t="shared" ref="D213:D218" si="44">D207+100</f>
        <v>705108</v>
      </c>
      <c r="E213" s="69" t="s">
        <v>243</v>
      </c>
      <c r="F213" s="69" t="str">
        <f t="shared" si="41"/>
        <v/>
      </c>
      <c r="G213" s="70"/>
      <c r="H213" s="71" t="str">
        <f t="shared" si="42"/>
        <v/>
      </c>
      <c r="I213" s="72"/>
      <c r="J213" s="71" t="str">
        <f t="shared" si="43"/>
        <v/>
      </c>
      <c r="L213" s="60" t="str">
        <f t="shared" si="40"/>
        <v/>
      </c>
    </row>
    <row r="214" spans="1:12" ht="15" customHeight="1">
      <c r="A214" s="61">
        <f>IF(C214&gt;0,SUM(MAX($A$3:A213),IF(C214&gt;0,1,0)),0)</f>
        <v>0</v>
      </c>
      <c r="B214" s="61">
        <f>IF(C214=2,SUM(MAX($B$3:B213),IF(C214=2,1,0)),0)</f>
        <v>0</v>
      </c>
      <c r="C214" s="74">
        <f t="shared" si="36"/>
        <v>0</v>
      </c>
      <c r="D214" s="68">
        <f t="shared" si="44"/>
        <v>705109</v>
      </c>
      <c r="E214" s="69" t="s">
        <v>244</v>
      </c>
      <c r="F214" s="69" t="str">
        <f t="shared" si="41"/>
        <v/>
      </c>
      <c r="G214" s="70"/>
      <c r="H214" s="71" t="str">
        <f t="shared" si="42"/>
        <v/>
      </c>
      <c r="I214" s="72"/>
      <c r="J214" s="71" t="str">
        <f t="shared" si="43"/>
        <v/>
      </c>
      <c r="L214" s="60" t="str">
        <f t="shared" si="40"/>
        <v/>
      </c>
    </row>
    <row r="215" spans="1:12" ht="15" customHeight="1">
      <c r="A215" s="61">
        <f>IF(C215&gt;0,SUM(MAX($A$3:A214),IF(C215&gt;0,1,0)),0)</f>
        <v>0</v>
      </c>
      <c r="B215" s="61">
        <f>IF(C215=2,SUM(MAX($B$3:B214),IF(C215=2,1,0)),0)</f>
        <v>0</v>
      </c>
      <c r="C215" s="74">
        <f t="shared" si="36"/>
        <v>0</v>
      </c>
      <c r="D215" s="68">
        <f t="shared" si="44"/>
        <v>705110</v>
      </c>
      <c r="E215" s="69" t="s">
        <v>245</v>
      </c>
      <c r="F215" s="69" t="str">
        <f t="shared" si="41"/>
        <v/>
      </c>
      <c r="G215" s="70"/>
      <c r="H215" s="71" t="str">
        <f t="shared" si="42"/>
        <v/>
      </c>
      <c r="I215" s="72"/>
      <c r="J215" s="71" t="str">
        <f t="shared" si="43"/>
        <v/>
      </c>
      <c r="L215" s="60" t="str">
        <f t="shared" si="40"/>
        <v/>
      </c>
    </row>
    <row r="216" spans="1:12" ht="15" customHeight="1">
      <c r="A216" s="61">
        <f>IF(C216&gt;0,SUM(MAX($A$3:A215),IF(C216&gt;0,1,0)),0)</f>
        <v>0</v>
      </c>
      <c r="B216" s="61">
        <f>IF(C216=2,SUM(MAX($B$3:B215),IF(C216=2,1,0)),0)</f>
        <v>0</v>
      </c>
      <c r="C216" s="74">
        <f t="shared" si="36"/>
        <v>0</v>
      </c>
      <c r="D216" s="68">
        <f t="shared" si="44"/>
        <v>705158</v>
      </c>
      <c r="E216" s="69" t="s">
        <v>246</v>
      </c>
      <c r="F216" s="69" t="str">
        <f t="shared" si="41"/>
        <v/>
      </c>
      <c r="G216" s="70"/>
      <c r="H216" s="71" t="str">
        <f t="shared" si="42"/>
        <v/>
      </c>
      <c r="I216" s="72"/>
      <c r="J216" s="71" t="str">
        <f t="shared" si="43"/>
        <v/>
      </c>
      <c r="L216" s="60" t="str">
        <f t="shared" si="40"/>
        <v/>
      </c>
    </row>
    <row r="217" spans="1:12" ht="15" customHeight="1">
      <c r="A217" s="61">
        <f>IF(C217&gt;0,SUM(MAX($A$3:A216),IF(C217&gt;0,1,0)),0)</f>
        <v>0</v>
      </c>
      <c r="B217" s="61">
        <f>IF(C217=2,SUM(MAX($B$3:B216),IF(C217=2,1,0)),0)</f>
        <v>0</v>
      </c>
      <c r="C217" s="74">
        <f t="shared" si="36"/>
        <v>0</v>
      </c>
      <c r="D217" s="68">
        <f t="shared" si="44"/>
        <v>705159</v>
      </c>
      <c r="E217" s="69" t="s">
        <v>247</v>
      </c>
      <c r="F217" s="69" t="str">
        <f t="shared" si="41"/>
        <v/>
      </c>
      <c r="G217" s="70"/>
      <c r="H217" s="71" t="str">
        <f t="shared" si="42"/>
        <v/>
      </c>
      <c r="I217" s="72"/>
      <c r="J217" s="71" t="str">
        <f t="shared" si="43"/>
        <v/>
      </c>
      <c r="L217" s="60" t="str">
        <f t="shared" si="40"/>
        <v/>
      </c>
    </row>
    <row r="218" spans="1:12" ht="15" customHeight="1">
      <c r="A218" s="61">
        <f>IF(C218&gt;0,SUM(MAX($A$3:A217),IF(C218&gt;0,1,0)),0)</f>
        <v>0</v>
      </c>
      <c r="B218" s="61">
        <f>IF(C218=2,SUM(MAX($B$3:B217),IF(C218=2,1,0)),0)</f>
        <v>0</v>
      </c>
      <c r="C218" s="74">
        <f t="shared" si="36"/>
        <v>0</v>
      </c>
      <c r="D218" s="68">
        <f t="shared" si="44"/>
        <v>705160</v>
      </c>
      <c r="E218" s="69" t="s">
        <v>248</v>
      </c>
      <c r="F218" s="69" t="str">
        <f t="shared" si="41"/>
        <v/>
      </c>
      <c r="G218" s="70"/>
      <c r="H218" s="71" t="str">
        <f t="shared" si="42"/>
        <v/>
      </c>
      <c r="I218" s="72"/>
      <c r="J218" s="71" t="str">
        <f t="shared" si="43"/>
        <v/>
      </c>
      <c r="L218" s="60" t="str">
        <f t="shared" si="40"/>
        <v/>
      </c>
    </row>
    <row r="219" spans="1:12" ht="15" customHeight="1">
      <c r="A219" s="61">
        <f>IF(C219&gt;0,SUM(MAX($A$3:A218),IF(C219&gt;0,1,0)),0)</f>
        <v>0</v>
      </c>
      <c r="B219" s="61">
        <f>IF(C219=2,SUM(MAX($B$3:B218),IF(C219=2,1,0)),0)</f>
        <v>0</v>
      </c>
      <c r="C219" s="74">
        <f t="shared" si="36"/>
        <v>0</v>
      </c>
      <c r="D219" s="68" t="s">
        <v>249</v>
      </c>
      <c r="E219" s="69" t="s">
        <v>250</v>
      </c>
      <c r="F219" s="69" t="str">
        <f t="shared" si="41"/>
        <v/>
      </c>
      <c r="G219" s="70"/>
      <c r="H219" s="71" t="str">
        <f t="shared" si="42"/>
        <v/>
      </c>
      <c r="I219" s="72"/>
      <c r="J219" s="71" t="str">
        <f t="shared" si="43"/>
        <v/>
      </c>
      <c r="L219" s="60" t="str">
        <f t="shared" si="40"/>
        <v/>
      </c>
    </row>
    <row r="220" spans="1:12" ht="15" customHeight="1">
      <c r="A220" s="61">
        <f>IF(C220&gt;0,SUM(MAX($A$3:A219),IF(C220&gt;0,1,0)),0)</f>
        <v>0</v>
      </c>
      <c r="B220" s="61">
        <f>IF(C220=2,SUM(MAX($B$3:B219),IF(C220=2,1,0)),0)</f>
        <v>0</v>
      </c>
      <c r="C220" s="74">
        <f t="shared" si="36"/>
        <v>0</v>
      </c>
      <c r="D220" s="68">
        <v>705305</v>
      </c>
      <c r="E220" s="69" t="s">
        <v>251</v>
      </c>
      <c r="F220" s="69" t="str">
        <f t="shared" si="41"/>
        <v/>
      </c>
      <c r="G220" s="70"/>
      <c r="H220" s="71" t="str">
        <f t="shared" si="42"/>
        <v/>
      </c>
      <c r="I220" s="72"/>
      <c r="J220" s="71" t="str">
        <f t="shared" si="43"/>
        <v/>
      </c>
      <c r="L220" s="60" t="str">
        <f t="shared" si="40"/>
        <v/>
      </c>
    </row>
    <row r="221" spans="1:12" ht="15" customHeight="1">
      <c r="A221" s="61">
        <f>IF(C221&gt;0,SUM(MAX($A$3:A220),IF(C221&gt;0,1,0)),0)</f>
        <v>0</v>
      </c>
      <c r="B221" s="61">
        <f>IF(C221=2,SUM(MAX($B$3:B220),IF(C221=2,1,0)),0)</f>
        <v>0</v>
      </c>
      <c r="C221" s="74">
        <f t="shared" si="36"/>
        <v>0</v>
      </c>
      <c r="D221" s="68" t="s">
        <v>252</v>
      </c>
      <c r="E221" s="69" t="s">
        <v>253</v>
      </c>
      <c r="F221" s="69" t="str">
        <f t="shared" si="41"/>
        <v/>
      </c>
      <c r="G221" s="70"/>
      <c r="H221" s="71" t="str">
        <f t="shared" si="42"/>
        <v/>
      </c>
      <c r="I221" s="72"/>
      <c r="J221" s="71" t="str">
        <f t="shared" si="43"/>
        <v/>
      </c>
      <c r="L221" s="60" t="str">
        <f t="shared" si="40"/>
        <v/>
      </c>
    </row>
    <row r="222" spans="1:12" ht="15" customHeight="1">
      <c r="A222" s="61">
        <f>IF(C222&gt;0,SUM(MAX($A$3:A221),IF(C222&gt;0,1,0)),0)</f>
        <v>0</v>
      </c>
      <c r="B222" s="61">
        <f>IF(C222=2,SUM(MAX($B$3:B221),IF(C222=2,1,0)),0)</f>
        <v>0</v>
      </c>
      <c r="C222" s="74">
        <f t="shared" si="36"/>
        <v>0</v>
      </c>
      <c r="D222" s="68" t="s">
        <v>254</v>
      </c>
      <c r="E222" s="69" t="s">
        <v>255</v>
      </c>
      <c r="F222" s="69" t="str">
        <f t="shared" si="41"/>
        <v/>
      </c>
      <c r="G222" s="70"/>
      <c r="H222" s="71" t="str">
        <f t="shared" si="42"/>
        <v/>
      </c>
      <c r="I222" s="72"/>
      <c r="J222" s="71" t="str">
        <f t="shared" si="43"/>
        <v/>
      </c>
      <c r="L222" s="60" t="str">
        <f t="shared" si="40"/>
        <v/>
      </c>
    </row>
    <row r="223" spans="1:12" ht="15" customHeight="1">
      <c r="A223" s="61">
        <f>IF(C223&gt;0,SUM(MAX($A$3:A222),IF(C223&gt;0,1,0)),0)</f>
        <v>0</v>
      </c>
      <c r="B223" s="61">
        <f>IF(C223=2,SUM(MAX($B$3:B222),IF(C223=2,1,0)),0)</f>
        <v>0</v>
      </c>
      <c r="C223" s="74">
        <f t="shared" si="36"/>
        <v>0</v>
      </c>
      <c r="D223" s="68" t="s">
        <v>256</v>
      </c>
      <c r="E223" s="69" t="s">
        <v>257</v>
      </c>
      <c r="F223" s="69" t="str">
        <f t="shared" si="41"/>
        <v/>
      </c>
      <c r="G223" s="70"/>
      <c r="H223" s="71" t="str">
        <f t="shared" si="42"/>
        <v/>
      </c>
      <c r="I223" s="72"/>
      <c r="J223" s="71" t="str">
        <f t="shared" si="43"/>
        <v/>
      </c>
      <c r="L223" s="60" t="str">
        <f t="shared" si="40"/>
        <v/>
      </c>
    </row>
    <row r="224" spans="1:12" ht="15" customHeight="1">
      <c r="A224" s="61">
        <f>IF(C224&gt;0,SUM(MAX($A$3:A223),IF(C224&gt;0,1,0)),0)</f>
        <v>0</v>
      </c>
      <c r="B224" s="61">
        <f>IF(C224=2,SUM(MAX($B$3:B223),IF(C224=2,1,0)),0)</f>
        <v>0</v>
      </c>
      <c r="C224" s="74">
        <f t="shared" si="36"/>
        <v>0</v>
      </c>
      <c r="D224" s="68" t="s">
        <v>258</v>
      </c>
      <c r="E224" s="69" t="s">
        <v>259</v>
      </c>
      <c r="F224" s="69" t="str">
        <f t="shared" si="41"/>
        <v/>
      </c>
      <c r="G224" s="70"/>
      <c r="H224" s="71" t="str">
        <f t="shared" si="42"/>
        <v/>
      </c>
      <c r="I224" s="72"/>
      <c r="J224" s="71" t="str">
        <f t="shared" si="43"/>
        <v/>
      </c>
      <c r="L224" s="60" t="str">
        <f t="shared" si="40"/>
        <v/>
      </c>
    </row>
    <row r="225" spans="1:12" ht="15" customHeight="1">
      <c r="A225" s="61">
        <f>IF(C225&gt;0,SUM(MAX($A$3:A224),IF(C225&gt;0,1,0)),0)</f>
        <v>0</v>
      </c>
      <c r="B225" s="61">
        <f>IF(C225=2,SUM(MAX($B$3:B224),IF(C225=2,1,0)),0)</f>
        <v>0</v>
      </c>
      <c r="C225" s="74">
        <f t="shared" si="36"/>
        <v>0</v>
      </c>
      <c r="D225" s="68" t="s">
        <v>260</v>
      </c>
      <c r="E225" s="69" t="s">
        <v>261</v>
      </c>
      <c r="F225" s="69" t="str">
        <f t="shared" si="41"/>
        <v/>
      </c>
      <c r="G225" s="70"/>
      <c r="H225" s="71" t="str">
        <f t="shared" si="42"/>
        <v/>
      </c>
      <c r="I225" s="72"/>
      <c r="J225" s="71" t="str">
        <f t="shared" si="43"/>
        <v/>
      </c>
      <c r="L225" s="60" t="str">
        <f t="shared" si="40"/>
        <v/>
      </c>
    </row>
    <row r="226" spans="1:12" ht="15" customHeight="1">
      <c r="A226" s="61">
        <f>IF(C226&gt;0,SUM(MAX($A$3:A225),IF(C226&gt;0,1,0)),0)</f>
        <v>0</v>
      </c>
      <c r="B226" s="61">
        <f>IF(C226=2,SUM(MAX($B$3:B225),IF(C226=2,1,0)),0)</f>
        <v>0</v>
      </c>
      <c r="C226" s="74">
        <f t="shared" si="36"/>
        <v>0</v>
      </c>
      <c r="D226" s="68" t="s">
        <v>262</v>
      </c>
      <c r="E226" s="69" t="s">
        <v>263</v>
      </c>
      <c r="F226" s="69" t="str">
        <f t="shared" si="41"/>
        <v/>
      </c>
      <c r="G226" s="70"/>
      <c r="H226" s="71" t="str">
        <f t="shared" si="42"/>
        <v/>
      </c>
      <c r="I226" s="72"/>
      <c r="J226" s="71" t="str">
        <f t="shared" si="43"/>
        <v/>
      </c>
      <c r="L226" s="60" t="str">
        <f t="shared" si="40"/>
        <v/>
      </c>
    </row>
    <row r="227" spans="1:12" ht="15" customHeight="1">
      <c r="A227" s="61">
        <f>IF(C227&gt;0,SUM(MAX($A$3:A226),IF(C227&gt;0,1,0)),0)</f>
        <v>0</v>
      </c>
      <c r="B227" s="61">
        <f>IF(C227=2,SUM(MAX($B$3:B226),IF(C227=2,1,0)),0)</f>
        <v>0</v>
      </c>
      <c r="C227" s="74">
        <f t="shared" si="36"/>
        <v>0</v>
      </c>
      <c r="D227" s="68">
        <v>705358</v>
      </c>
      <c r="E227" s="69" t="s">
        <v>264</v>
      </c>
      <c r="F227" s="69" t="str">
        <f t="shared" si="41"/>
        <v/>
      </c>
      <c r="G227" s="70"/>
      <c r="H227" s="71" t="str">
        <f t="shared" si="42"/>
        <v/>
      </c>
      <c r="I227" s="72"/>
      <c r="J227" s="71" t="str">
        <f t="shared" si="43"/>
        <v/>
      </c>
      <c r="L227" s="60" t="str">
        <f t="shared" si="40"/>
        <v/>
      </c>
    </row>
    <row r="228" spans="1:12" ht="15" customHeight="1">
      <c r="A228" s="61">
        <f>IF(C228&gt;0,SUM(MAX($A$3:A227),IF(C228&gt;0,1,0)),0)</f>
        <v>0</v>
      </c>
      <c r="B228" s="61">
        <f>IF(C228=2,SUM(MAX($B$3:B227),IF(C228=2,1,0)),0)</f>
        <v>0</v>
      </c>
      <c r="C228" s="74">
        <f t="shared" si="36"/>
        <v>0</v>
      </c>
      <c r="D228" s="68" t="s">
        <v>265</v>
      </c>
      <c r="E228" s="69" t="s">
        <v>266</v>
      </c>
      <c r="F228" s="69" t="str">
        <f t="shared" si="41"/>
        <v/>
      </c>
      <c r="G228" s="70"/>
      <c r="H228" s="71" t="str">
        <f t="shared" si="42"/>
        <v/>
      </c>
      <c r="I228" s="72"/>
      <c r="J228" s="71" t="str">
        <f t="shared" si="43"/>
        <v/>
      </c>
      <c r="L228" s="60" t="str">
        <f t="shared" si="40"/>
        <v/>
      </c>
    </row>
    <row r="229" spans="1:12" ht="15" customHeight="1">
      <c r="A229" s="61">
        <f>IF(C229&gt;0,SUM(MAX($A$3:A228),IF(C229&gt;0,1,0)),0)</f>
        <v>0</v>
      </c>
      <c r="B229" s="61">
        <f>IF(C229=2,SUM(MAX($B$3:B228),IF(C229=2,1,0)),0)</f>
        <v>0</v>
      </c>
      <c r="C229" s="74">
        <f t="shared" si="36"/>
        <v>0</v>
      </c>
      <c r="D229" s="68" t="s">
        <v>267</v>
      </c>
      <c r="E229" s="69" t="s">
        <v>268</v>
      </c>
      <c r="F229" s="69" t="str">
        <f t="shared" si="41"/>
        <v/>
      </c>
      <c r="G229" s="70"/>
      <c r="H229" s="71" t="str">
        <f t="shared" si="42"/>
        <v/>
      </c>
      <c r="I229" s="72"/>
      <c r="J229" s="71" t="str">
        <f t="shared" si="43"/>
        <v/>
      </c>
      <c r="L229" s="60" t="str">
        <f t="shared" si="40"/>
        <v/>
      </c>
    </row>
    <row r="230" spans="1:12" ht="15" customHeight="1">
      <c r="A230" s="61">
        <f>IF(C230&gt;0,SUM(MAX($A$3:A229),IF(C230&gt;0,1,0)),0)</f>
        <v>0</v>
      </c>
      <c r="B230" s="61">
        <f>IF(C230=2,SUM(MAX($B$3:B229),IF(C230=2,1,0)),0)</f>
        <v>0</v>
      </c>
      <c r="C230" s="74">
        <f t="shared" si="36"/>
        <v>0</v>
      </c>
      <c r="D230" s="68" t="s">
        <v>269</v>
      </c>
      <c r="E230" s="69" t="s">
        <v>270</v>
      </c>
      <c r="F230" s="69" t="str">
        <f t="shared" si="41"/>
        <v/>
      </c>
      <c r="G230" s="70"/>
      <c r="H230" s="71" t="str">
        <f t="shared" si="42"/>
        <v/>
      </c>
      <c r="I230" s="72"/>
      <c r="J230" s="71" t="str">
        <f t="shared" si="43"/>
        <v/>
      </c>
      <c r="L230" s="60" t="str">
        <f t="shared" si="40"/>
        <v/>
      </c>
    </row>
    <row r="231" spans="1:12" ht="15" customHeight="1">
      <c r="A231" s="61">
        <f>IF(C231&gt;0,SUM(MAX($A$3:A230),IF(C231&gt;0,1,0)),0)</f>
        <v>0</v>
      </c>
      <c r="B231" s="61">
        <f>IF(C231=2,SUM(MAX($B$3:B230),IF(C231=2,1,0)),0)</f>
        <v>0</v>
      </c>
      <c r="C231" s="74">
        <f t="shared" si="36"/>
        <v>0</v>
      </c>
      <c r="D231" s="68" t="s">
        <v>271</v>
      </c>
      <c r="E231" s="69" t="s">
        <v>272</v>
      </c>
      <c r="F231" s="69" t="str">
        <f t="shared" si="41"/>
        <v/>
      </c>
      <c r="G231" s="70"/>
      <c r="H231" s="71" t="str">
        <f t="shared" si="42"/>
        <v/>
      </c>
      <c r="I231" s="72"/>
      <c r="J231" s="71" t="str">
        <f t="shared" si="43"/>
        <v/>
      </c>
      <c r="L231" s="60" t="str">
        <f t="shared" si="40"/>
        <v/>
      </c>
    </row>
    <row r="232" spans="1:12" ht="15" customHeight="1">
      <c r="A232" s="61">
        <f>IF(C232&gt;0,SUM(MAX($A$3:A231),IF(C232&gt;0,1,0)),0)</f>
        <v>0</v>
      </c>
      <c r="B232" s="61">
        <f>IF(C232=2,SUM(MAX($B$3:B231),IF(C232=2,1,0)),0)</f>
        <v>0</v>
      </c>
      <c r="C232" s="74">
        <f t="shared" si="36"/>
        <v>0</v>
      </c>
      <c r="D232" s="54"/>
      <c r="E232" s="55"/>
      <c r="F232" s="55"/>
      <c r="G232" s="56"/>
      <c r="H232" s="57"/>
      <c r="I232" s="57"/>
      <c r="J232" s="58"/>
      <c r="L232" s="60" t="str">
        <f t="shared" si="40"/>
        <v/>
      </c>
    </row>
    <row r="233" spans="1:12" ht="15" customHeight="1">
      <c r="A233" s="61">
        <f>IF(C233&gt;0,SUM(MAX($A$3:A232),IF(C233&gt;0,1,0)),0)</f>
        <v>0</v>
      </c>
      <c r="B233" s="61">
        <f>IF(C233=2,SUM(MAX($B$3:B232),IF(C233=2,1,0)),0)</f>
        <v>0</v>
      </c>
      <c r="C233" s="62">
        <f>IF(SUM(C234:C247)&gt;0,2,0)</f>
        <v>0</v>
      </c>
      <c r="D233" s="63" t="s">
        <v>273</v>
      </c>
      <c r="E233" s="63" t="s">
        <v>274</v>
      </c>
      <c r="F233" s="64"/>
      <c r="G233" s="65"/>
      <c r="H233" s="66"/>
      <c r="I233" s="66"/>
      <c r="J233" s="67">
        <f>SUM(J234:J247)</f>
        <v>0</v>
      </c>
      <c r="L233" s="60" t="str">
        <f t="shared" si="40"/>
        <v/>
      </c>
    </row>
    <row r="234" spans="1:12" ht="15" customHeight="1">
      <c r="A234" s="61">
        <f>IF(C234&gt;0,SUM(MAX($A$3:A233),IF(C234&gt;0,1,0)),0)</f>
        <v>0</v>
      </c>
      <c r="B234" s="61">
        <f>IF(C234=2,SUM(MAX($B$3:B233),IF(C234=2,1,0)),0)</f>
        <v>0</v>
      </c>
      <c r="C234" s="74">
        <f t="shared" si="36"/>
        <v>0</v>
      </c>
      <c r="D234" s="68" t="s">
        <v>275</v>
      </c>
      <c r="E234" s="69" t="s">
        <v>276</v>
      </c>
      <c r="F234" s="69" t="str">
        <f t="shared" ref="F234:F247" si="45">IFERROR(VLOOKUP(VALUE(D234),BIDITEM,3,FALSE),"")</f>
        <v/>
      </c>
      <c r="G234" s="70"/>
      <c r="H234" s="71" t="str">
        <f t="shared" ref="H234:H247" si="46">IF(AND(G234&gt;0,I234=0),IFERROR(VLOOKUP(VALUE(D234),BIDITEM,4,FALSE),""),"")</f>
        <v/>
      </c>
      <c r="I234" s="72"/>
      <c r="J234" s="71" t="str">
        <f t="shared" ref="J234:J247" si="47">IF(AND(G234&gt;0,OR(H234&gt;0,I234&gt;0)),IF(I234&gt;0,PRODUCT(I234,G234),PRODUCT(H234,G234)),"")</f>
        <v/>
      </c>
      <c r="L234" s="60" t="str">
        <f t="shared" si="40"/>
        <v/>
      </c>
    </row>
    <row r="235" spans="1:12" ht="15" customHeight="1">
      <c r="A235" s="61">
        <f>IF(C235&gt;0,SUM(MAX($A$3:A234),IF(C235&gt;0,1,0)),0)</f>
        <v>0</v>
      </c>
      <c r="B235" s="61">
        <f>IF(C235=2,SUM(MAX($B$3:B234),IF(C235=2,1,0)),0)</f>
        <v>0</v>
      </c>
      <c r="C235" s="74">
        <f t="shared" si="36"/>
        <v>0</v>
      </c>
      <c r="D235" s="68" t="s">
        <v>277</v>
      </c>
      <c r="E235" s="69" t="s">
        <v>278</v>
      </c>
      <c r="F235" s="69" t="str">
        <f t="shared" si="45"/>
        <v/>
      </c>
      <c r="G235" s="70"/>
      <c r="H235" s="71" t="str">
        <f t="shared" si="46"/>
        <v/>
      </c>
      <c r="I235" s="72"/>
      <c r="J235" s="71" t="str">
        <f t="shared" si="47"/>
        <v/>
      </c>
      <c r="L235" s="60" t="str">
        <f t="shared" si="40"/>
        <v/>
      </c>
    </row>
    <row r="236" spans="1:12" ht="15" customHeight="1">
      <c r="A236" s="61">
        <f>IF(C236&gt;0,SUM(MAX($A$3:A235),IF(C236&gt;0,1,0)),0)</f>
        <v>0</v>
      </c>
      <c r="B236" s="61">
        <f>IF(C236=2,SUM(MAX($B$3:B235),IF(C236=2,1,0)),0)</f>
        <v>0</v>
      </c>
      <c r="C236" s="74">
        <f t="shared" si="36"/>
        <v>0</v>
      </c>
      <c r="D236" s="68" t="s">
        <v>279</v>
      </c>
      <c r="E236" s="69" t="s">
        <v>280</v>
      </c>
      <c r="F236" s="69" t="str">
        <f t="shared" si="45"/>
        <v/>
      </c>
      <c r="G236" s="70"/>
      <c r="H236" s="71" t="str">
        <f t="shared" si="46"/>
        <v/>
      </c>
      <c r="I236" s="72"/>
      <c r="J236" s="71" t="str">
        <f t="shared" si="47"/>
        <v/>
      </c>
      <c r="L236" s="60" t="str">
        <f t="shared" si="40"/>
        <v/>
      </c>
    </row>
    <row r="237" spans="1:12" ht="15" customHeight="1">
      <c r="A237" s="61">
        <f>IF(C237&gt;0,SUM(MAX($A$3:A236),IF(C237&gt;0,1,0)),0)</f>
        <v>0</v>
      </c>
      <c r="B237" s="61">
        <f>IF(C237=2,SUM(MAX($B$3:B236),IF(C237=2,1,0)),0)</f>
        <v>0</v>
      </c>
      <c r="C237" s="74">
        <f t="shared" si="36"/>
        <v>0</v>
      </c>
      <c r="D237" s="68" t="s">
        <v>281</v>
      </c>
      <c r="E237" s="69" t="s">
        <v>282</v>
      </c>
      <c r="F237" s="69" t="str">
        <f t="shared" si="45"/>
        <v/>
      </c>
      <c r="G237" s="70"/>
      <c r="H237" s="71" t="str">
        <f t="shared" si="46"/>
        <v/>
      </c>
      <c r="I237" s="72"/>
      <c r="J237" s="71" t="str">
        <f t="shared" si="47"/>
        <v/>
      </c>
      <c r="L237" s="60" t="str">
        <f t="shared" si="40"/>
        <v/>
      </c>
    </row>
    <row r="238" spans="1:12" ht="15" customHeight="1">
      <c r="A238" s="61">
        <f>IF(C238&gt;0,SUM(MAX($A$3:A237),IF(C238&gt;0,1,0)),0)</f>
        <v>0</v>
      </c>
      <c r="B238" s="61">
        <f>IF(C238=2,SUM(MAX($B$3:B237),IF(C238=2,1,0)),0)</f>
        <v>0</v>
      </c>
      <c r="C238" s="74">
        <f t="shared" si="36"/>
        <v>0</v>
      </c>
      <c r="D238" s="68">
        <v>708062</v>
      </c>
      <c r="E238" s="69" t="s">
        <v>283</v>
      </c>
      <c r="F238" s="69" t="str">
        <f t="shared" si="45"/>
        <v/>
      </c>
      <c r="G238" s="70"/>
      <c r="H238" s="71" t="str">
        <f t="shared" si="46"/>
        <v/>
      </c>
      <c r="I238" s="72"/>
      <c r="J238" s="71" t="str">
        <f t="shared" si="47"/>
        <v/>
      </c>
      <c r="L238" s="60" t="str">
        <f t="shared" si="40"/>
        <v/>
      </c>
    </row>
    <row r="239" spans="1:12" ht="15" customHeight="1">
      <c r="A239" s="61">
        <f>IF(C239&gt;0,SUM(MAX($A$3:A238),IF(C239&gt;0,1,0)),0)</f>
        <v>0</v>
      </c>
      <c r="B239" s="61">
        <f>IF(C239=2,SUM(MAX($B$3:B238),IF(C239=2,1,0)),0)</f>
        <v>0</v>
      </c>
      <c r="C239" s="74">
        <f t="shared" si="36"/>
        <v>0</v>
      </c>
      <c r="D239" s="68" t="s">
        <v>284</v>
      </c>
      <c r="E239" s="69" t="s">
        <v>285</v>
      </c>
      <c r="F239" s="69" t="str">
        <f t="shared" si="45"/>
        <v/>
      </c>
      <c r="G239" s="70"/>
      <c r="H239" s="71" t="str">
        <f t="shared" si="46"/>
        <v/>
      </c>
      <c r="I239" s="72"/>
      <c r="J239" s="71" t="str">
        <f t="shared" si="47"/>
        <v/>
      </c>
      <c r="L239" s="60" t="str">
        <f t="shared" si="40"/>
        <v/>
      </c>
    </row>
    <row r="240" spans="1:12" ht="15" customHeight="1">
      <c r="A240" s="61">
        <f>IF(C240&gt;0,SUM(MAX($A$3:A239),IF(C240&gt;0,1,0)),0)</f>
        <v>0</v>
      </c>
      <c r="B240" s="61">
        <f>IF(C240=2,SUM(MAX($B$3:B239),IF(C240=2,1,0)),0)</f>
        <v>0</v>
      </c>
      <c r="C240" s="74">
        <f t="shared" si="36"/>
        <v>0</v>
      </c>
      <c r="D240" s="68">
        <v>708108</v>
      </c>
      <c r="E240" s="69" t="s">
        <v>286</v>
      </c>
      <c r="F240" s="69" t="str">
        <f t="shared" si="45"/>
        <v/>
      </c>
      <c r="G240" s="70"/>
      <c r="H240" s="71" t="str">
        <f t="shared" si="46"/>
        <v/>
      </c>
      <c r="I240" s="72"/>
      <c r="J240" s="71" t="str">
        <f t="shared" si="47"/>
        <v/>
      </c>
      <c r="L240" s="60" t="str">
        <f t="shared" si="40"/>
        <v/>
      </c>
    </row>
    <row r="241" spans="1:12" ht="15" customHeight="1">
      <c r="A241" s="61">
        <f>IF(C241&gt;0,SUM(MAX($A$3:A240),IF(C241&gt;0,1,0)),0)</f>
        <v>0</v>
      </c>
      <c r="B241" s="61">
        <f>IF(C241=2,SUM(MAX($B$3:B240),IF(C241=2,1,0)),0)</f>
        <v>0</v>
      </c>
      <c r="C241" s="74">
        <f t="shared" si="36"/>
        <v>0</v>
      </c>
      <c r="D241" s="68" t="s">
        <v>287</v>
      </c>
      <c r="E241" s="69" t="s">
        <v>288</v>
      </c>
      <c r="F241" s="69" t="str">
        <f t="shared" si="45"/>
        <v/>
      </c>
      <c r="G241" s="70"/>
      <c r="H241" s="71" t="str">
        <f t="shared" si="46"/>
        <v/>
      </c>
      <c r="I241" s="72"/>
      <c r="J241" s="71" t="str">
        <f t="shared" si="47"/>
        <v/>
      </c>
      <c r="L241" s="60" t="str">
        <f t="shared" si="40"/>
        <v/>
      </c>
    </row>
    <row r="242" spans="1:12" ht="15" customHeight="1">
      <c r="A242" s="61">
        <f>IF(C242&gt;0,SUM(MAX($A$3:A241),IF(C242&gt;0,1,0)),0)</f>
        <v>0</v>
      </c>
      <c r="B242" s="61">
        <f>IF(C242=2,SUM(MAX($B$3:B241),IF(C242=2,1,0)),0)</f>
        <v>0</v>
      </c>
      <c r="C242" s="74">
        <f t="shared" si="36"/>
        <v>0</v>
      </c>
      <c r="D242" s="68" t="s">
        <v>289</v>
      </c>
      <c r="E242" s="69" t="s">
        <v>290</v>
      </c>
      <c r="F242" s="69" t="str">
        <f t="shared" si="45"/>
        <v/>
      </c>
      <c r="G242" s="70"/>
      <c r="H242" s="71" t="str">
        <f t="shared" si="46"/>
        <v/>
      </c>
      <c r="I242" s="72"/>
      <c r="J242" s="71" t="str">
        <f t="shared" si="47"/>
        <v/>
      </c>
      <c r="L242" s="60" t="str">
        <f t="shared" si="40"/>
        <v/>
      </c>
    </row>
    <row r="243" spans="1:12" ht="15" customHeight="1">
      <c r="A243" s="61">
        <f>IF(C243&gt;0,SUM(MAX($A$3:A242),IF(C243&gt;0,1,0)),0)</f>
        <v>0</v>
      </c>
      <c r="B243" s="61">
        <f>IF(C243=2,SUM(MAX($B$3:B242),IF(C243=2,1,0)),0)</f>
        <v>0</v>
      </c>
      <c r="C243" s="74">
        <f t="shared" si="36"/>
        <v>0</v>
      </c>
      <c r="D243" s="68" t="s">
        <v>291</v>
      </c>
      <c r="E243" s="69" t="s">
        <v>292</v>
      </c>
      <c r="F243" s="69" t="str">
        <f t="shared" si="45"/>
        <v/>
      </c>
      <c r="G243" s="70"/>
      <c r="H243" s="71" t="str">
        <f t="shared" si="46"/>
        <v/>
      </c>
      <c r="I243" s="72"/>
      <c r="J243" s="71" t="str">
        <f t="shared" si="47"/>
        <v/>
      </c>
      <c r="L243" s="60" t="str">
        <f t="shared" si="40"/>
        <v/>
      </c>
    </row>
    <row r="244" spans="1:12" ht="15" customHeight="1">
      <c r="A244" s="61">
        <f>IF(C244&gt;0,SUM(MAX($A$3:A243),IF(C244&gt;0,1,0)),0)</f>
        <v>0</v>
      </c>
      <c r="B244" s="61">
        <f>IF(C244=2,SUM(MAX($B$3:B243),IF(C244=2,1,0)),0)</f>
        <v>0</v>
      </c>
      <c r="C244" s="74">
        <f t="shared" si="36"/>
        <v>0</v>
      </c>
      <c r="D244" s="68" t="s">
        <v>293</v>
      </c>
      <c r="E244" s="69" t="s">
        <v>294</v>
      </c>
      <c r="F244" s="69" t="str">
        <f t="shared" si="45"/>
        <v/>
      </c>
      <c r="G244" s="70"/>
      <c r="H244" s="71" t="str">
        <f t="shared" si="46"/>
        <v/>
      </c>
      <c r="I244" s="72"/>
      <c r="J244" s="71" t="str">
        <f t="shared" si="47"/>
        <v/>
      </c>
      <c r="L244" s="60" t="str">
        <f t="shared" si="40"/>
        <v/>
      </c>
    </row>
    <row r="245" spans="1:12" ht="15" customHeight="1">
      <c r="A245" s="61">
        <f>IF(C245&gt;0,SUM(MAX($A$3:A244),IF(C245&gt;0,1,0)),0)</f>
        <v>0</v>
      </c>
      <c r="B245" s="61">
        <f>IF(C245=2,SUM(MAX($B$3:B244),IF(C245=2,1,0)),0)</f>
        <v>0</v>
      </c>
      <c r="C245" s="74">
        <f t="shared" si="36"/>
        <v>0</v>
      </c>
      <c r="D245" s="68" t="s">
        <v>295</v>
      </c>
      <c r="E245" s="69" t="s">
        <v>296</v>
      </c>
      <c r="F245" s="69" t="str">
        <f t="shared" si="45"/>
        <v/>
      </c>
      <c r="G245" s="70"/>
      <c r="H245" s="71" t="str">
        <f t="shared" si="46"/>
        <v/>
      </c>
      <c r="I245" s="72"/>
      <c r="J245" s="71" t="str">
        <f t="shared" si="47"/>
        <v/>
      </c>
      <c r="L245" s="60" t="str">
        <f t="shared" si="40"/>
        <v/>
      </c>
    </row>
    <row r="246" spans="1:12" ht="15" customHeight="1">
      <c r="A246" s="61">
        <f>IF(C246&gt;0,SUM(MAX($A$3:A245),IF(C246&gt;0,1,0)),0)</f>
        <v>0</v>
      </c>
      <c r="B246" s="61">
        <f>IF(C246=2,SUM(MAX($B$3:B245),IF(C246=2,1,0)),0)</f>
        <v>0</v>
      </c>
      <c r="C246" s="74">
        <f t="shared" si="36"/>
        <v>0</v>
      </c>
      <c r="D246" s="68" t="s">
        <v>297</v>
      </c>
      <c r="E246" s="69" t="s">
        <v>298</v>
      </c>
      <c r="F246" s="69" t="str">
        <f t="shared" si="45"/>
        <v/>
      </c>
      <c r="G246" s="70"/>
      <c r="H246" s="71" t="str">
        <f t="shared" si="46"/>
        <v/>
      </c>
      <c r="I246" s="72"/>
      <c r="J246" s="71" t="str">
        <f t="shared" si="47"/>
        <v/>
      </c>
      <c r="L246" s="60" t="str">
        <f t="shared" si="40"/>
        <v/>
      </c>
    </row>
    <row r="247" spans="1:12" ht="15" customHeight="1">
      <c r="A247" s="61">
        <f>IF(C247&gt;0,SUM(MAX($A$3:A246),IF(C247&gt;0,1,0)),0)</f>
        <v>0</v>
      </c>
      <c r="B247" s="61">
        <f>IF(C247=2,SUM(MAX($B$3:B246),IF(C247=2,1,0)),0)</f>
        <v>0</v>
      </c>
      <c r="C247" s="74">
        <f t="shared" si="36"/>
        <v>0</v>
      </c>
      <c r="D247" s="68">
        <v>708412</v>
      </c>
      <c r="E247" s="69" t="s">
        <v>299</v>
      </c>
      <c r="F247" s="69" t="str">
        <f t="shared" si="45"/>
        <v/>
      </c>
      <c r="G247" s="70"/>
      <c r="H247" s="71" t="str">
        <f t="shared" si="46"/>
        <v/>
      </c>
      <c r="I247" s="72"/>
      <c r="J247" s="71" t="str">
        <f t="shared" si="47"/>
        <v/>
      </c>
      <c r="L247" s="60" t="str">
        <f t="shared" si="40"/>
        <v/>
      </c>
    </row>
    <row r="248" spans="1:12" ht="15" customHeight="1">
      <c r="A248" s="61">
        <f>IF(C248&gt;0,SUM(MAX($A$3:A247),IF(C248&gt;0,1,0)),0)</f>
        <v>0</v>
      </c>
      <c r="B248" s="61">
        <f>IF(C248=2,SUM(MAX($B$3:B247),IF(C248=2,1,0)),0)</f>
        <v>0</v>
      </c>
      <c r="C248" s="74">
        <f t="shared" si="36"/>
        <v>0</v>
      </c>
      <c r="D248" s="54"/>
      <c r="E248" s="55"/>
      <c r="F248" s="55"/>
      <c r="G248" s="56"/>
      <c r="H248" s="57"/>
      <c r="I248" s="57"/>
      <c r="J248" s="58"/>
      <c r="L248" s="60" t="str">
        <f t="shared" si="40"/>
        <v/>
      </c>
    </row>
    <row r="249" spans="1:12" ht="15" customHeight="1">
      <c r="A249" s="61">
        <f>IF(C249&gt;0,SUM(MAX($A$3:A248),IF(C249&gt;0,1,0)),0)</f>
        <v>0</v>
      </c>
      <c r="B249" s="61">
        <f>IF(C249=2,SUM(MAX($B$3:B248),IF(C249=2,1,0)),0)</f>
        <v>0</v>
      </c>
      <c r="C249" s="62">
        <f>IF(SUM(C250:C265)&gt;0,2,0)</f>
        <v>0</v>
      </c>
      <c r="D249" s="63" t="s">
        <v>300</v>
      </c>
      <c r="E249" s="63" t="s">
        <v>301</v>
      </c>
      <c r="F249" s="64"/>
      <c r="G249" s="65"/>
      <c r="H249" s="66"/>
      <c r="I249" s="66"/>
      <c r="J249" s="67">
        <f>SUM(J250:J265)</f>
        <v>0</v>
      </c>
      <c r="L249" s="60" t="str">
        <f t="shared" si="40"/>
        <v/>
      </c>
    </row>
    <row r="250" spans="1:12" ht="15" customHeight="1">
      <c r="A250" s="61">
        <f>IF(C250&gt;0,SUM(MAX($A$3:A249),IF(C250&gt;0,1,0)),0)</f>
        <v>0</v>
      </c>
      <c r="B250" s="61">
        <f>IF(C250=2,SUM(MAX($B$3:B249),IF(C250=2,1,0)),0)</f>
        <v>0</v>
      </c>
      <c r="C250" s="74">
        <f t="shared" si="36"/>
        <v>0</v>
      </c>
      <c r="D250" s="68" t="s">
        <v>302</v>
      </c>
      <c r="E250" s="69" t="s">
        <v>303</v>
      </c>
      <c r="F250" s="69" t="str">
        <f t="shared" ref="F250:F265" si="48">IFERROR(VLOOKUP(VALUE(D250),BIDITEM,3,FALSE),"")</f>
        <v/>
      </c>
      <c r="G250" s="70"/>
      <c r="H250" s="71" t="str">
        <f t="shared" ref="H250:H265" si="49">IF(AND(G250&gt;0,I250=0),IFERROR(VLOOKUP(VALUE(D250),BIDITEM,4,FALSE),""),"")</f>
        <v/>
      </c>
      <c r="I250" s="72"/>
      <c r="J250" s="71" t="str">
        <f t="shared" ref="J250:J265" si="50">IF(AND(G250&gt;0,OR(H250&gt;0,I250&gt;0)),IF(I250&gt;0,PRODUCT(I250,G250),PRODUCT(H250,G250)),"")</f>
        <v/>
      </c>
      <c r="L250" s="60" t="str">
        <f t="shared" si="40"/>
        <v/>
      </c>
    </row>
    <row r="251" spans="1:12" ht="15" customHeight="1">
      <c r="A251" s="61">
        <f>IF(C251&gt;0,SUM(MAX($A$3:A250),IF(C251&gt;0,1,0)),0)</f>
        <v>0</v>
      </c>
      <c r="B251" s="61">
        <f>IF(C251=2,SUM(MAX($B$3:B250),IF(C251=2,1,0)),0)</f>
        <v>0</v>
      </c>
      <c r="C251" s="74">
        <f t="shared" si="36"/>
        <v>0</v>
      </c>
      <c r="D251" s="68" t="s">
        <v>304</v>
      </c>
      <c r="E251" s="69" t="s">
        <v>305</v>
      </c>
      <c r="F251" s="69" t="str">
        <f t="shared" si="48"/>
        <v/>
      </c>
      <c r="G251" s="70"/>
      <c r="H251" s="71" t="str">
        <f t="shared" si="49"/>
        <v/>
      </c>
      <c r="I251" s="72"/>
      <c r="J251" s="71" t="str">
        <f t="shared" si="50"/>
        <v/>
      </c>
      <c r="L251" s="60" t="str">
        <f t="shared" si="40"/>
        <v/>
      </c>
    </row>
    <row r="252" spans="1:12" ht="15" customHeight="1">
      <c r="A252" s="61">
        <f>IF(C252&gt;0,SUM(MAX($A$3:A251),IF(C252&gt;0,1,0)),0)</f>
        <v>0</v>
      </c>
      <c r="B252" s="61">
        <f>IF(C252=2,SUM(MAX($B$3:B251),IF(C252=2,1,0)),0)</f>
        <v>0</v>
      </c>
      <c r="C252" s="74">
        <f t="shared" si="36"/>
        <v>0</v>
      </c>
      <c r="D252" s="68" t="s">
        <v>306</v>
      </c>
      <c r="E252" s="69" t="s">
        <v>307</v>
      </c>
      <c r="F252" s="69" t="str">
        <f t="shared" si="48"/>
        <v/>
      </c>
      <c r="G252" s="70"/>
      <c r="H252" s="71" t="str">
        <f t="shared" si="49"/>
        <v/>
      </c>
      <c r="I252" s="72"/>
      <c r="J252" s="71" t="str">
        <f t="shared" si="50"/>
        <v/>
      </c>
      <c r="L252" s="60" t="str">
        <f t="shared" si="40"/>
        <v/>
      </c>
    </row>
    <row r="253" spans="1:12" ht="15" customHeight="1">
      <c r="A253" s="61">
        <f>IF(C253&gt;0,SUM(MAX($A$3:A252),IF(C253&gt;0,1,0)),0)</f>
        <v>0</v>
      </c>
      <c r="B253" s="61">
        <f>IF(C253=2,SUM(MAX($B$3:B252),IF(C253=2,1,0)),0)</f>
        <v>0</v>
      </c>
      <c r="C253" s="74">
        <f t="shared" si="36"/>
        <v>0</v>
      </c>
      <c r="D253" s="68">
        <v>711010</v>
      </c>
      <c r="E253" s="69" t="s">
        <v>308</v>
      </c>
      <c r="F253" s="69" t="str">
        <f t="shared" si="48"/>
        <v/>
      </c>
      <c r="G253" s="70"/>
      <c r="H253" s="71" t="str">
        <f t="shared" si="49"/>
        <v/>
      </c>
      <c r="I253" s="72"/>
      <c r="J253" s="71" t="str">
        <f t="shared" si="50"/>
        <v/>
      </c>
      <c r="L253" s="60" t="str">
        <f t="shared" si="40"/>
        <v/>
      </c>
    </row>
    <row r="254" spans="1:12" ht="15" customHeight="1">
      <c r="A254" s="61">
        <f>IF(C254&gt;0,SUM(MAX($A$3:A253),IF(C254&gt;0,1,0)),0)</f>
        <v>0</v>
      </c>
      <c r="B254" s="61">
        <f>IF(C254=2,SUM(MAX($B$3:B253),IF(C254=2,1,0)),0)</f>
        <v>0</v>
      </c>
      <c r="C254" s="74">
        <f t="shared" si="36"/>
        <v>0</v>
      </c>
      <c r="D254" s="68" t="s">
        <v>309</v>
      </c>
      <c r="E254" s="69" t="s">
        <v>310</v>
      </c>
      <c r="F254" s="69" t="str">
        <f t="shared" si="48"/>
        <v/>
      </c>
      <c r="G254" s="70"/>
      <c r="H254" s="71" t="str">
        <f t="shared" si="49"/>
        <v/>
      </c>
      <c r="I254" s="72"/>
      <c r="J254" s="71" t="str">
        <f t="shared" si="50"/>
        <v/>
      </c>
      <c r="L254" s="60" t="str">
        <f t="shared" si="40"/>
        <v/>
      </c>
    </row>
    <row r="255" spans="1:12" ht="15" customHeight="1">
      <c r="A255" s="61">
        <f>IF(C255&gt;0,SUM(MAX($A$3:A254),IF(C255&gt;0,1,0)),0)</f>
        <v>0</v>
      </c>
      <c r="B255" s="61">
        <f>IF(C255=2,SUM(MAX($B$3:B254),IF(C255=2,1,0)),0)</f>
        <v>0</v>
      </c>
      <c r="C255" s="74">
        <f t="shared" si="36"/>
        <v>0</v>
      </c>
      <c r="D255" s="68">
        <v>711106</v>
      </c>
      <c r="E255" s="69" t="s">
        <v>311</v>
      </c>
      <c r="F255" s="69" t="str">
        <f t="shared" si="48"/>
        <v/>
      </c>
      <c r="G255" s="70"/>
      <c r="H255" s="71" t="str">
        <f t="shared" si="49"/>
        <v/>
      </c>
      <c r="I255" s="72"/>
      <c r="J255" s="71" t="str">
        <f t="shared" si="50"/>
        <v/>
      </c>
      <c r="L255" s="60" t="str">
        <f t="shared" si="40"/>
        <v/>
      </c>
    </row>
    <row r="256" spans="1:12" ht="15" customHeight="1">
      <c r="A256" s="61">
        <f>IF(C256&gt;0,SUM(MAX($A$3:A255),IF(C256&gt;0,1,0)),0)</f>
        <v>0</v>
      </c>
      <c r="B256" s="61">
        <f>IF(C256=2,SUM(MAX($B$3:B255),IF(C256=2,1,0)),0)</f>
        <v>0</v>
      </c>
      <c r="C256" s="74">
        <f t="shared" si="36"/>
        <v>0</v>
      </c>
      <c r="D256" s="68" t="s">
        <v>312</v>
      </c>
      <c r="E256" s="69" t="s">
        <v>313</v>
      </c>
      <c r="F256" s="69" t="str">
        <f t="shared" si="48"/>
        <v/>
      </c>
      <c r="G256" s="70"/>
      <c r="H256" s="71" t="str">
        <f t="shared" si="49"/>
        <v/>
      </c>
      <c r="I256" s="72"/>
      <c r="J256" s="71" t="str">
        <f t="shared" si="50"/>
        <v/>
      </c>
      <c r="L256" s="60" t="str">
        <f t="shared" si="40"/>
        <v/>
      </c>
    </row>
    <row r="257" spans="1:12" ht="15" customHeight="1">
      <c r="A257" s="61">
        <f>IF(C257&gt;0,SUM(MAX($A$3:A256),IF(C257&gt;0,1,0)),0)</f>
        <v>0</v>
      </c>
      <c r="B257" s="61">
        <f>IF(C257=2,SUM(MAX($B$3:B256),IF(C257=2,1,0)),0)</f>
        <v>0</v>
      </c>
      <c r="C257" s="74">
        <f t="shared" si="36"/>
        <v>0</v>
      </c>
      <c r="D257" s="68" t="s">
        <v>314</v>
      </c>
      <c r="E257" s="69" t="s">
        <v>315</v>
      </c>
      <c r="F257" s="69" t="str">
        <f t="shared" si="48"/>
        <v/>
      </c>
      <c r="G257" s="70"/>
      <c r="H257" s="71" t="str">
        <f t="shared" si="49"/>
        <v/>
      </c>
      <c r="I257" s="72"/>
      <c r="J257" s="71" t="str">
        <f t="shared" si="50"/>
        <v/>
      </c>
      <c r="L257" s="60" t="str">
        <f t="shared" si="40"/>
        <v/>
      </c>
    </row>
    <row r="258" spans="1:12" ht="15" customHeight="1">
      <c r="A258" s="61">
        <f>IF(C258&gt;0,SUM(MAX($A$3:A257),IF(C258&gt;0,1,0)),0)</f>
        <v>0</v>
      </c>
      <c r="B258" s="61">
        <f>IF(C258=2,SUM(MAX($B$3:B257),IF(C258=2,1,0)),0)</f>
        <v>0</v>
      </c>
      <c r="C258" s="74">
        <f t="shared" si="36"/>
        <v>0</v>
      </c>
      <c r="D258" s="68">
        <v>711116</v>
      </c>
      <c r="E258" s="69" t="s">
        <v>316</v>
      </c>
      <c r="F258" s="69" t="str">
        <f t="shared" si="48"/>
        <v/>
      </c>
      <c r="G258" s="70"/>
      <c r="H258" s="71" t="str">
        <f t="shared" si="49"/>
        <v/>
      </c>
      <c r="I258" s="72"/>
      <c r="J258" s="71" t="str">
        <f t="shared" si="50"/>
        <v/>
      </c>
      <c r="L258" s="60" t="str">
        <f t="shared" si="40"/>
        <v/>
      </c>
    </row>
    <row r="259" spans="1:12" ht="15" customHeight="1">
      <c r="A259" s="61">
        <f>IF(C259&gt;0,SUM(MAX($A$3:A258),IF(C259&gt;0,1,0)),0)</f>
        <v>0</v>
      </c>
      <c r="B259" s="61">
        <f>IF(C259=2,SUM(MAX($B$3:B258),IF(C259=2,1,0)),0)</f>
        <v>0</v>
      </c>
      <c r="C259" s="74">
        <f t="shared" si="36"/>
        <v>0</v>
      </c>
      <c r="D259" s="68">
        <v>711206</v>
      </c>
      <c r="E259" s="69" t="s">
        <v>317</v>
      </c>
      <c r="F259" s="69" t="str">
        <f t="shared" si="48"/>
        <v/>
      </c>
      <c r="G259" s="70"/>
      <c r="H259" s="71" t="str">
        <f t="shared" si="49"/>
        <v/>
      </c>
      <c r="I259" s="72"/>
      <c r="J259" s="71" t="str">
        <f t="shared" si="50"/>
        <v/>
      </c>
      <c r="L259" s="60" t="str">
        <f t="shared" si="40"/>
        <v/>
      </c>
    </row>
    <row r="260" spans="1:12" ht="15" customHeight="1">
      <c r="A260" s="61">
        <f>IF(C260&gt;0,SUM(MAX($A$3:A259),IF(C260&gt;0,1,0)),0)</f>
        <v>0</v>
      </c>
      <c r="B260" s="61">
        <f>IF(C260=2,SUM(MAX($B$3:B259),IF(C260=2,1,0)),0)</f>
        <v>0</v>
      </c>
      <c r="C260" s="74">
        <f t="shared" si="36"/>
        <v>0</v>
      </c>
      <c r="D260" s="68">
        <v>711208</v>
      </c>
      <c r="E260" s="69" t="s">
        <v>318</v>
      </c>
      <c r="F260" s="69" t="str">
        <f t="shared" si="48"/>
        <v/>
      </c>
      <c r="G260" s="70"/>
      <c r="H260" s="71" t="str">
        <f t="shared" si="49"/>
        <v/>
      </c>
      <c r="I260" s="72"/>
      <c r="J260" s="71" t="str">
        <f t="shared" si="50"/>
        <v/>
      </c>
      <c r="L260" s="60" t="str">
        <f t="shared" si="40"/>
        <v/>
      </c>
    </row>
    <row r="261" spans="1:12" ht="15" customHeight="1">
      <c r="A261" s="61">
        <f>IF(C261&gt;0,SUM(MAX($A$3:A260),IF(C261&gt;0,1,0)),0)</f>
        <v>0</v>
      </c>
      <c r="B261" s="61">
        <f>IF(C261=2,SUM(MAX($B$3:B260),IF(C261=2,1,0)),0)</f>
        <v>0</v>
      </c>
      <c r="C261" s="74">
        <f t="shared" si="36"/>
        <v>0</v>
      </c>
      <c r="D261" s="68">
        <v>711210</v>
      </c>
      <c r="E261" s="69" t="s">
        <v>319</v>
      </c>
      <c r="F261" s="69" t="str">
        <f t="shared" si="48"/>
        <v/>
      </c>
      <c r="G261" s="70"/>
      <c r="H261" s="71" t="str">
        <f t="shared" si="49"/>
        <v/>
      </c>
      <c r="I261" s="72"/>
      <c r="J261" s="71" t="str">
        <f t="shared" si="50"/>
        <v/>
      </c>
      <c r="L261" s="60" t="str">
        <f t="shared" si="40"/>
        <v/>
      </c>
    </row>
    <row r="262" spans="1:12" ht="15" customHeight="1">
      <c r="A262" s="61">
        <f>IF(C262&gt;0,SUM(MAX($A$3:A261),IF(C262&gt;0,1,0)),0)</f>
        <v>0</v>
      </c>
      <c r="B262" s="61">
        <f>IF(C262=2,SUM(MAX($B$3:B261),IF(C262=2,1,0)),0)</f>
        <v>0</v>
      </c>
      <c r="C262" s="74">
        <f t="shared" si="36"/>
        <v>0</v>
      </c>
      <c r="D262" s="68">
        <v>711212</v>
      </c>
      <c r="E262" s="69" t="s">
        <v>320</v>
      </c>
      <c r="F262" s="69" t="str">
        <f t="shared" si="48"/>
        <v/>
      </c>
      <c r="G262" s="70"/>
      <c r="H262" s="71" t="str">
        <f t="shared" si="49"/>
        <v/>
      </c>
      <c r="I262" s="72"/>
      <c r="J262" s="71" t="str">
        <f t="shared" si="50"/>
        <v/>
      </c>
      <c r="L262" s="60" t="str">
        <f t="shared" si="40"/>
        <v/>
      </c>
    </row>
    <row r="263" spans="1:12" ht="15" customHeight="1">
      <c r="A263" s="61">
        <f>IF(C263&gt;0,SUM(MAX($A$3:A262),IF(C263&gt;0,1,0)),0)</f>
        <v>0</v>
      </c>
      <c r="B263" s="61">
        <f>IF(C263=2,SUM(MAX($B$3:B262),IF(C263=2,1,0)),0)</f>
        <v>0</v>
      </c>
      <c r="C263" s="74">
        <f t="shared" ref="C263:C326" si="51">IF(G263&gt;0,1,0)</f>
        <v>0</v>
      </c>
      <c r="D263" s="68" t="s">
        <v>321</v>
      </c>
      <c r="E263" s="69" t="s">
        <v>322</v>
      </c>
      <c r="F263" s="69" t="str">
        <f t="shared" si="48"/>
        <v/>
      </c>
      <c r="G263" s="70"/>
      <c r="H263" s="71" t="str">
        <f t="shared" si="49"/>
        <v/>
      </c>
      <c r="I263" s="72"/>
      <c r="J263" s="71" t="str">
        <f t="shared" si="50"/>
        <v/>
      </c>
      <c r="L263" s="60" t="str">
        <f t="shared" si="40"/>
        <v/>
      </c>
    </row>
    <row r="264" spans="1:12" ht="15" customHeight="1">
      <c r="A264" s="61">
        <f>IF(C264&gt;0,SUM(MAX($A$3:A263),IF(C264&gt;0,1,0)),0)</f>
        <v>0</v>
      </c>
      <c r="B264" s="61">
        <f>IF(C264=2,SUM(MAX($B$3:B263),IF(C264=2,1,0)),0)</f>
        <v>0</v>
      </c>
      <c r="C264" s="74">
        <f t="shared" si="51"/>
        <v>0</v>
      </c>
      <c r="D264" s="68" t="s">
        <v>323</v>
      </c>
      <c r="E264" s="69" t="s">
        <v>324</v>
      </c>
      <c r="F264" s="69" t="str">
        <f t="shared" si="48"/>
        <v/>
      </c>
      <c r="G264" s="70"/>
      <c r="H264" s="71" t="str">
        <f t="shared" si="49"/>
        <v/>
      </c>
      <c r="I264" s="72"/>
      <c r="J264" s="71" t="str">
        <f t="shared" si="50"/>
        <v/>
      </c>
      <c r="L264" s="60" t="str">
        <f t="shared" si="40"/>
        <v/>
      </c>
    </row>
    <row r="265" spans="1:12" ht="15" customHeight="1">
      <c r="A265" s="61">
        <f>IF(C265&gt;0,SUM(MAX($A$3:A264),IF(C265&gt;0,1,0)),0)</f>
        <v>0</v>
      </c>
      <c r="B265" s="61">
        <f>IF(C265=2,SUM(MAX($B$3:B264),IF(C265=2,1,0)),0)</f>
        <v>0</v>
      </c>
      <c r="C265" s="74">
        <f t="shared" si="51"/>
        <v>0</v>
      </c>
      <c r="D265" s="68" t="s">
        <v>325</v>
      </c>
      <c r="E265" s="69" t="s">
        <v>326</v>
      </c>
      <c r="F265" s="69" t="str">
        <f t="shared" si="48"/>
        <v/>
      </c>
      <c r="G265" s="70"/>
      <c r="H265" s="71" t="str">
        <f t="shared" si="49"/>
        <v/>
      </c>
      <c r="I265" s="72"/>
      <c r="J265" s="71" t="str">
        <f t="shared" si="50"/>
        <v/>
      </c>
      <c r="L265" s="60" t="str">
        <f t="shared" si="40"/>
        <v/>
      </c>
    </row>
    <row r="266" spans="1:12" ht="15" customHeight="1">
      <c r="A266" s="61">
        <f>IF(C266&gt;0,SUM(MAX($A$3:A265),IF(C266&gt;0,1,0)),0)</f>
        <v>0</v>
      </c>
      <c r="B266" s="61">
        <f>IF(C266=2,SUM(MAX($B$3:B265),IF(C266=2,1,0)),0)</f>
        <v>0</v>
      </c>
      <c r="C266" s="74">
        <f t="shared" si="51"/>
        <v>0</v>
      </c>
      <c r="D266" s="54"/>
      <c r="E266" s="55"/>
      <c r="F266" s="55"/>
      <c r="G266" s="56"/>
      <c r="H266" s="57"/>
      <c r="I266" s="57"/>
      <c r="J266" s="58"/>
      <c r="L266" s="60" t="str">
        <f t="shared" ref="L266:L329" si="52">IF(C266&gt;0,ROW(),"")</f>
        <v/>
      </c>
    </row>
    <row r="267" spans="1:12" ht="15" customHeight="1">
      <c r="A267" s="61">
        <f>IF(C267&gt;0,SUM(MAX($A$3:A266),IF(C267&gt;0,1,0)),0)</f>
        <v>1</v>
      </c>
      <c r="B267" s="61">
        <f>IF(C267=2,SUM(MAX($B$3:B266),IF(C267=2,1,0)),0)</f>
        <v>1</v>
      </c>
      <c r="C267" s="62">
        <f>IF(SUM(C268:C277)&gt;0,2,0)</f>
        <v>2</v>
      </c>
      <c r="D267" s="63" t="s">
        <v>327</v>
      </c>
      <c r="E267" s="63" t="s">
        <v>328</v>
      </c>
      <c r="F267" s="64"/>
      <c r="G267" s="65"/>
      <c r="H267" s="66"/>
      <c r="I267" s="66"/>
      <c r="J267" s="67">
        <f>SUM(J268:J277)</f>
        <v>1</v>
      </c>
      <c r="L267" s="60">
        <f t="shared" si="52"/>
        <v>267</v>
      </c>
    </row>
    <row r="268" spans="1:12" ht="15" customHeight="1">
      <c r="A268" s="61">
        <f>IF(C268&gt;0,SUM(MAX($A$3:A267),IF(C268&gt;0,1,0)),0)</f>
        <v>0</v>
      </c>
      <c r="B268" s="61">
        <f>IF(C268=2,SUM(MAX($B$3:B267),IF(C268=2,1,0)),0)</f>
        <v>0</v>
      </c>
      <c r="C268" s="74">
        <f t="shared" si="51"/>
        <v>0</v>
      </c>
      <c r="D268" s="68">
        <v>712004</v>
      </c>
      <c r="E268" s="69" t="s">
        <v>329</v>
      </c>
      <c r="F268" s="69" t="str">
        <f t="shared" ref="F268:F277" si="53">IFERROR(VLOOKUP(VALUE(D268),BIDITEM,3,FALSE),"")</f>
        <v/>
      </c>
      <c r="G268" s="70"/>
      <c r="H268" s="71" t="str">
        <f t="shared" ref="H268:H277" si="54">IF(AND(G268&gt;0,I268=0),IFERROR(VLOOKUP(VALUE(D268),BIDITEM,4,FALSE),""),"")</f>
        <v/>
      </c>
      <c r="I268" s="72"/>
      <c r="J268" s="71" t="str">
        <f t="shared" ref="J268:J277" si="55">IF(AND(G268&gt;0,OR(H268&gt;0,I268&gt;0)),IF(I268&gt;0,PRODUCT(I268,G268),PRODUCT(H268,G268)),"")</f>
        <v/>
      </c>
      <c r="L268" s="60" t="str">
        <f t="shared" si="52"/>
        <v/>
      </c>
    </row>
    <row r="269" spans="1:12" ht="15" customHeight="1">
      <c r="A269" s="61">
        <f>IF(C269&gt;0,SUM(MAX($A$3:A268),IF(C269&gt;0,1,0)),0)</f>
        <v>0</v>
      </c>
      <c r="B269" s="61">
        <f>IF(C269=2,SUM(MAX($B$3:B268),IF(C269=2,1,0)),0)</f>
        <v>0</v>
      </c>
      <c r="C269" s="74">
        <f t="shared" si="51"/>
        <v>0</v>
      </c>
      <c r="D269" s="68" t="s">
        <v>330</v>
      </c>
      <c r="E269" s="69" t="s">
        <v>331</v>
      </c>
      <c r="F269" s="69" t="str">
        <f t="shared" si="53"/>
        <v/>
      </c>
      <c r="G269" s="70"/>
      <c r="H269" s="71" t="str">
        <f t="shared" si="54"/>
        <v/>
      </c>
      <c r="I269" s="72"/>
      <c r="J269" s="71" t="str">
        <f t="shared" si="55"/>
        <v/>
      </c>
      <c r="L269" s="60" t="str">
        <f t="shared" si="52"/>
        <v/>
      </c>
    </row>
    <row r="270" spans="1:12" ht="15" customHeight="1">
      <c r="A270" s="61">
        <f>IF(C270&gt;0,SUM(MAX($A$3:A269),IF(C270&gt;0,1,0)),0)</f>
        <v>0</v>
      </c>
      <c r="B270" s="61">
        <f>IF(C270=2,SUM(MAX($B$3:B269),IF(C270=2,1,0)),0)</f>
        <v>0</v>
      </c>
      <c r="C270" s="74">
        <f t="shared" si="51"/>
        <v>0</v>
      </c>
      <c r="D270" s="68" t="s">
        <v>332</v>
      </c>
      <c r="E270" s="69" t="s">
        <v>333</v>
      </c>
      <c r="F270" s="69" t="str">
        <f t="shared" si="53"/>
        <v/>
      </c>
      <c r="G270" s="70"/>
      <c r="H270" s="71" t="str">
        <f t="shared" si="54"/>
        <v/>
      </c>
      <c r="I270" s="72"/>
      <c r="J270" s="71" t="str">
        <f t="shared" si="55"/>
        <v/>
      </c>
      <c r="L270" s="60" t="str">
        <f t="shared" si="52"/>
        <v/>
      </c>
    </row>
    <row r="271" spans="1:12" ht="15" customHeight="1">
      <c r="A271" s="61">
        <f>IF(C271&gt;0,SUM(MAX($A$3:A270),IF(C271&gt;0,1,0)),0)</f>
        <v>0</v>
      </c>
      <c r="B271" s="61">
        <f>IF(C271=2,SUM(MAX($B$3:B270),IF(C271=2,1,0)),0)</f>
        <v>0</v>
      </c>
      <c r="C271" s="74">
        <f t="shared" si="51"/>
        <v>0</v>
      </c>
      <c r="D271" s="68">
        <v>712010</v>
      </c>
      <c r="E271" s="69" t="s">
        <v>334</v>
      </c>
      <c r="F271" s="69" t="str">
        <f t="shared" si="53"/>
        <v/>
      </c>
      <c r="G271" s="70"/>
      <c r="H271" s="71" t="str">
        <f t="shared" si="54"/>
        <v/>
      </c>
      <c r="I271" s="72"/>
      <c r="J271" s="71" t="str">
        <f t="shared" si="55"/>
        <v/>
      </c>
      <c r="L271" s="60" t="str">
        <f t="shared" si="52"/>
        <v/>
      </c>
    </row>
    <row r="272" spans="1:12" ht="15" customHeight="1">
      <c r="A272" s="61">
        <f>IF(C272&gt;0,SUM(MAX($A$3:A271),IF(C272&gt;0,1,0)),0)</f>
        <v>0</v>
      </c>
      <c r="B272" s="61">
        <f>IF(C272=2,SUM(MAX($B$3:B271),IF(C272=2,1,0)),0)</f>
        <v>0</v>
      </c>
      <c r="C272" s="74">
        <f t="shared" si="51"/>
        <v>0</v>
      </c>
      <c r="D272" s="68" t="s">
        <v>335</v>
      </c>
      <c r="E272" s="69" t="s">
        <v>336</v>
      </c>
      <c r="F272" s="69" t="str">
        <f t="shared" si="53"/>
        <v/>
      </c>
      <c r="G272" s="70"/>
      <c r="H272" s="71" t="str">
        <f t="shared" si="54"/>
        <v/>
      </c>
      <c r="I272" s="72"/>
      <c r="J272" s="71" t="str">
        <f t="shared" si="55"/>
        <v/>
      </c>
      <c r="L272" s="60" t="str">
        <f t="shared" si="52"/>
        <v/>
      </c>
    </row>
    <row r="273" spans="1:12" ht="15" customHeight="1">
      <c r="A273" s="61">
        <f>IF(C273&gt;0,SUM(MAX($A$3:A272),IF(C273&gt;0,1,0)),0)</f>
        <v>0</v>
      </c>
      <c r="B273" s="61">
        <f>IF(C273=2,SUM(MAX($B$3:B272),IF(C273=2,1,0)),0)</f>
        <v>0</v>
      </c>
      <c r="C273" s="74">
        <f t="shared" si="51"/>
        <v>0</v>
      </c>
      <c r="D273" s="68" t="s">
        <v>337</v>
      </c>
      <c r="E273" s="69" t="s">
        <v>338</v>
      </c>
      <c r="F273" s="69" t="str">
        <f t="shared" si="53"/>
        <v/>
      </c>
      <c r="G273" s="70"/>
      <c r="H273" s="71" t="str">
        <f t="shared" si="54"/>
        <v/>
      </c>
      <c r="I273" s="72"/>
      <c r="J273" s="71" t="str">
        <f t="shared" si="55"/>
        <v/>
      </c>
      <c r="L273" s="60" t="str">
        <f t="shared" si="52"/>
        <v/>
      </c>
    </row>
    <row r="274" spans="1:12" ht="15" customHeight="1">
      <c r="A274" s="61">
        <f>IF(C274&gt;0,SUM(MAX($A$3:A273),IF(C274&gt;0,1,0)),0)</f>
        <v>0</v>
      </c>
      <c r="B274" s="61">
        <f>IF(C274=2,SUM(MAX($B$3:B273),IF(C274=2,1,0)),0)</f>
        <v>0</v>
      </c>
      <c r="C274" s="74">
        <f t="shared" si="51"/>
        <v>0</v>
      </c>
      <c r="D274" s="68" t="s">
        <v>339</v>
      </c>
      <c r="E274" s="69" t="s">
        <v>340</v>
      </c>
      <c r="F274" s="69" t="str">
        <f t="shared" si="53"/>
        <v/>
      </c>
      <c r="G274" s="70"/>
      <c r="H274" s="71" t="str">
        <f t="shared" si="54"/>
        <v/>
      </c>
      <c r="I274" s="72"/>
      <c r="J274" s="71" t="str">
        <f t="shared" si="55"/>
        <v/>
      </c>
      <c r="L274" s="60" t="str">
        <f t="shared" si="52"/>
        <v/>
      </c>
    </row>
    <row r="275" spans="1:12" ht="15" customHeight="1">
      <c r="A275" s="61">
        <f>IF(C275&gt;0,SUM(MAX($A$3:A274),IF(C275&gt;0,1,0)),0)</f>
        <v>0</v>
      </c>
      <c r="B275" s="61">
        <f>IF(C275=2,SUM(MAX($B$3:B274),IF(C275=2,1,0)),0)</f>
        <v>0</v>
      </c>
      <c r="C275" s="74">
        <f t="shared" si="51"/>
        <v>0</v>
      </c>
      <c r="D275" s="68" t="s">
        <v>341</v>
      </c>
      <c r="E275" s="69" t="s">
        <v>342</v>
      </c>
      <c r="F275" s="69" t="str">
        <f t="shared" si="53"/>
        <v/>
      </c>
      <c r="G275" s="70"/>
      <c r="H275" s="71" t="str">
        <f t="shared" si="54"/>
        <v/>
      </c>
      <c r="I275" s="72"/>
      <c r="J275" s="71" t="str">
        <f t="shared" si="55"/>
        <v/>
      </c>
      <c r="L275" s="60" t="str">
        <f t="shared" si="52"/>
        <v/>
      </c>
    </row>
    <row r="276" spans="1:12" ht="15" customHeight="1">
      <c r="A276" s="61">
        <f>IF(C276&gt;0,SUM(MAX($A$3:A275),IF(C276&gt;0,1,0)),0)</f>
        <v>2</v>
      </c>
      <c r="B276" s="61">
        <f>IF(C276=2,SUM(MAX($B$3:B275),IF(C276=2,1,0)),0)</f>
        <v>0</v>
      </c>
      <c r="C276" s="74">
        <f t="shared" si="51"/>
        <v>1</v>
      </c>
      <c r="D276" s="68" t="s">
        <v>343</v>
      </c>
      <c r="E276" s="69" t="s">
        <v>344</v>
      </c>
      <c r="F276" s="69" t="str">
        <f t="shared" si="53"/>
        <v/>
      </c>
      <c r="G276" s="70">
        <v>1</v>
      </c>
      <c r="H276" s="71" t="str">
        <f t="shared" si="54"/>
        <v/>
      </c>
      <c r="I276" s="72"/>
      <c r="J276" s="71">
        <f t="shared" si="55"/>
        <v>1</v>
      </c>
      <c r="L276" s="60">
        <f t="shared" si="52"/>
        <v>276</v>
      </c>
    </row>
    <row r="277" spans="1:12" ht="15" customHeight="1">
      <c r="A277" s="61">
        <f>IF(C277&gt;0,SUM(MAX($A$3:A276),IF(C277&gt;0,1,0)),0)</f>
        <v>0</v>
      </c>
      <c r="B277" s="61">
        <f>IF(C277=2,SUM(MAX($B$3:B276),IF(C277=2,1,0)),0)</f>
        <v>0</v>
      </c>
      <c r="C277" s="74">
        <f t="shared" si="51"/>
        <v>0</v>
      </c>
      <c r="D277" s="68" t="s">
        <v>345</v>
      </c>
      <c r="E277" s="69" t="s">
        <v>346</v>
      </c>
      <c r="F277" s="69" t="str">
        <f t="shared" si="53"/>
        <v/>
      </c>
      <c r="G277" s="70"/>
      <c r="H277" s="71" t="str">
        <f t="shared" si="54"/>
        <v/>
      </c>
      <c r="I277" s="72"/>
      <c r="J277" s="71" t="str">
        <f t="shared" si="55"/>
        <v/>
      </c>
      <c r="L277" s="60" t="str">
        <f t="shared" si="52"/>
        <v/>
      </c>
    </row>
    <row r="278" spans="1:12" ht="15" customHeight="1">
      <c r="A278" s="61">
        <f>IF(C278&gt;0,SUM(MAX($A$3:A277),IF(C278&gt;0,1,0)),0)</f>
        <v>0</v>
      </c>
      <c r="B278" s="61">
        <f>IF(C278=2,SUM(MAX($B$3:B277),IF(C278=2,1,0)),0)</f>
        <v>0</v>
      </c>
      <c r="C278" s="74">
        <f t="shared" si="51"/>
        <v>0</v>
      </c>
      <c r="D278" s="54"/>
      <c r="E278" s="55"/>
      <c r="F278" s="55"/>
      <c r="G278" s="56"/>
      <c r="H278" s="57"/>
      <c r="I278" s="57"/>
      <c r="J278" s="58"/>
      <c r="L278" s="60" t="str">
        <f t="shared" si="52"/>
        <v/>
      </c>
    </row>
    <row r="279" spans="1:12" ht="15" customHeight="1">
      <c r="A279" s="61">
        <f>IF(C279&gt;0,SUM(MAX($A$3:A278),IF(C279&gt;0,1,0)),0)</f>
        <v>3</v>
      </c>
      <c r="B279" s="61">
        <f>IF(C279=2,SUM(MAX($B$3:B278),IF(C279=2,1,0)),0)</f>
        <v>2</v>
      </c>
      <c r="C279" s="62">
        <f>IF(SUM(C280:C280)&gt;0,2,0)</f>
        <v>2</v>
      </c>
      <c r="D279" s="63" t="s">
        <v>347</v>
      </c>
      <c r="E279" s="63" t="s">
        <v>348</v>
      </c>
      <c r="F279" s="64"/>
      <c r="G279" s="65"/>
      <c r="H279" s="66"/>
      <c r="I279" s="66"/>
      <c r="J279" s="67">
        <f>SUM(J280:J280)</f>
        <v>1</v>
      </c>
      <c r="L279" s="60">
        <f t="shared" si="52"/>
        <v>279</v>
      </c>
    </row>
    <row r="280" spans="1:12" ht="15" customHeight="1">
      <c r="A280" s="61">
        <f>IF(C280&gt;0,SUM(MAX($A$3:A279),IF(C280&gt;0,1,0)),0)</f>
        <v>4</v>
      </c>
      <c r="B280" s="61">
        <f>IF(C280=2,SUM(MAX($B$3:B279),IF(C280=2,1,0)),0)</f>
        <v>0</v>
      </c>
      <c r="C280" s="74">
        <f t="shared" si="51"/>
        <v>1</v>
      </c>
      <c r="D280" s="68" t="s">
        <v>349</v>
      </c>
      <c r="E280" s="69" t="s">
        <v>350</v>
      </c>
      <c r="F280" s="69" t="str">
        <f>IFERROR(VLOOKUP(VALUE(D280),BIDITEM,3,FALSE),"")</f>
        <v/>
      </c>
      <c r="G280" s="70">
        <v>1</v>
      </c>
      <c r="H280" s="71" t="str">
        <f>IF(AND(G280&gt;0,I280=0),IFERROR(VLOOKUP(VALUE(D280),BIDITEM,4,FALSE),""),"")</f>
        <v/>
      </c>
      <c r="I280" s="72"/>
      <c r="J280" s="71">
        <f t="shared" ref="J280" si="56">IF(AND(G280&gt;0,OR(H280&gt;0,I280&gt;0)),IF(I280&gt;0,PRODUCT(I280,G280),PRODUCT(H280,G280)),"")</f>
        <v>1</v>
      </c>
      <c r="L280" s="60">
        <f t="shared" si="52"/>
        <v>280</v>
      </c>
    </row>
    <row r="281" spans="1:12" ht="15" customHeight="1">
      <c r="A281" s="61">
        <f>IF(C281&gt;0,SUM(MAX($A$3:A280),IF(C281&gt;0,1,0)),0)</f>
        <v>0</v>
      </c>
      <c r="B281" s="61">
        <f>IF(C281=2,SUM(MAX($B$3:B280),IF(C281=2,1,0)),0)</f>
        <v>0</v>
      </c>
      <c r="C281" s="74">
        <f t="shared" si="51"/>
        <v>0</v>
      </c>
      <c r="D281" s="54"/>
      <c r="E281" s="55"/>
      <c r="F281" s="55"/>
      <c r="G281" s="56"/>
      <c r="H281" s="57"/>
      <c r="I281" s="57"/>
      <c r="J281" s="58"/>
      <c r="L281" s="60" t="str">
        <f t="shared" si="52"/>
        <v/>
      </c>
    </row>
    <row r="282" spans="1:12" ht="15" customHeight="1">
      <c r="A282" s="61">
        <f>IF(C282&gt;0,SUM(MAX($A$3:A281),IF(C282&gt;0,1,0)),0)</f>
        <v>0</v>
      </c>
      <c r="B282" s="61">
        <f>IF(C282=2,SUM(MAX($B$3:B281),IF(C282=2,1,0)),0)</f>
        <v>0</v>
      </c>
      <c r="C282" s="62">
        <f>IF(SUM(C283:C367)&gt;0,2,0)</f>
        <v>0</v>
      </c>
      <c r="D282" s="63" t="s">
        <v>351</v>
      </c>
      <c r="E282" s="63" t="s">
        <v>352</v>
      </c>
      <c r="F282" s="64"/>
      <c r="G282" s="65"/>
      <c r="H282" s="66"/>
      <c r="I282" s="66"/>
      <c r="J282" s="67">
        <f>SUM(J283:J367)</f>
        <v>0</v>
      </c>
      <c r="L282" s="60" t="str">
        <f t="shared" si="52"/>
        <v/>
      </c>
    </row>
    <row r="283" spans="1:12" ht="15" customHeight="1">
      <c r="A283" s="61">
        <f>IF(C283&gt;0,SUM(MAX($A$3:A282),IF(C283&gt;0,1,0)),0)</f>
        <v>0</v>
      </c>
      <c r="B283" s="61">
        <f>IF(C283=2,SUM(MAX($B$3:B282),IF(C283=2,1,0)),0)</f>
        <v>0</v>
      </c>
      <c r="C283" s="74">
        <f t="shared" si="51"/>
        <v>0</v>
      </c>
      <c r="D283" s="68" t="s">
        <v>353</v>
      </c>
      <c r="E283" s="69" t="s">
        <v>354</v>
      </c>
      <c r="F283" s="69" t="str">
        <f t="shared" ref="F283:F314" si="57">IFERROR(VLOOKUP(VALUE(D283),BIDITEM,3,FALSE),"")</f>
        <v/>
      </c>
      <c r="G283" s="70"/>
      <c r="H283" s="71" t="str">
        <f t="shared" ref="H283:H314" si="58">IF(AND(G283&gt;0,I283=0),IFERROR(VLOOKUP(VALUE(D283),BIDITEM,4,FALSE),""),"")</f>
        <v/>
      </c>
      <c r="I283" s="72"/>
      <c r="J283" s="71" t="str">
        <f t="shared" ref="J283:J346" si="59">IF(AND(G283&gt;0,OR(H283&gt;0,I283&gt;0)),IF(I283&gt;0,PRODUCT(I283,G283),PRODUCT(H283,G283)),"")</f>
        <v/>
      </c>
      <c r="L283" s="60" t="str">
        <f t="shared" si="52"/>
        <v/>
      </c>
    </row>
    <row r="284" spans="1:12" ht="15" customHeight="1">
      <c r="A284" s="61">
        <f>IF(C284&gt;0,SUM(MAX($A$3:A283),IF(C284&gt;0,1,0)),0)</f>
        <v>0</v>
      </c>
      <c r="B284" s="61">
        <f>IF(C284=2,SUM(MAX($B$3:B283),IF(C284=2,1,0)),0)</f>
        <v>0</v>
      </c>
      <c r="C284" s="74">
        <f t="shared" si="51"/>
        <v>0</v>
      </c>
      <c r="D284" s="68" t="s">
        <v>355</v>
      </c>
      <c r="E284" s="69" t="s">
        <v>356</v>
      </c>
      <c r="F284" s="69" t="str">
        <f t="shared" si="57"/>
        <v/>
      </c>
      <c r="G284" s="70"/>
      <c r="H284" s="71" t="str">
        <f t="shared" si="58"/>
        <v/>
      </c>
      <c r="I284" s="72"/>
      <c r="J284" s="71" t="str">
        <f t="shared" si="59"/>
        <v/>
      </c>
      <c r="L284" s="60" t="str">
        <f t="shared" si="52"/>
        <v/>
      </c>
    </row>
    <row r="285" spans="1:12" ht="15" customHeight="1">
      <c r="A285" s="61">
        <f>IF(C285&gt;0,SUM(MAX($A$3:A284),IF(C285&gt;0,1,0)),0)</f>
        <v>0</v>
      </c>
      <c r="B285" s="61">
        <f>IF(C285=2,SUM(MAX($B$3:B284),IF(C285=2,1,0)),0)</f>
        <v>0</v>
      </c>
      <c r="C285" s="74">
        <f t="shared" si="51"/>
        <v>0</v>
      </c>
      <c r="D285" s="68" t="s">
        <v>357</v>
      </c>
      <c r="E285" s="69" t="s">
        <v>358</v>
      </c>
      <c r="F285" s="69" t="str">
        <f t="shared" si="57"/>
        <v/>
      </c>
      <c r="G285" s="70"/>
      <c r="H285" s="71" t="str">
        <f t="shared" si="58"/>
        <v/>
      </c>
      <c r="I285" s="72"/>
      <c r="J285" s="71" t="str">
        <f t="shared" si="59"/>
        <v/>
      </c>
      <c r="L285" s="60" t="str">
        <f t="shared" si="52"/>
        <v/>
      </c>
    </row>
    <row r="286" spans="1:12" ht="15" customHeight="1">
      <c r="A286" s="61">
        <f>IF(C286&gt;0,SUM(MAX($A$3:A285),IF(C286&gt;0,1,0)),0)</f>
        <v>0</v>
      </c>
      <c r="B286" s="61">
        <f>IF(C286=2,SUM(MAX($B$3:B285),IF(C286=2,1,0)),0)</f>
        <v>0</v>
      </c>
      <c r="C286" s="74">
        <f t="shared" si="51"/>
        <v>0</v>
      </c>
      <c r="D286" s="68" t="s">
        <v>359</v>
      </c>
      <c r="E286" s="69" t="s">
        <v>360</v>
      </c>
      <c r="F286" s="69" t="str">
        <f t="shared" si="57"/>
        <v/>
      </c>
      <c r="G286" s="70"/>
      <c r="H286" s="71" t="str">
        <f t="shared" si="58"/>
        <v/>
      </c>
      <c r="I286" s="72"/>
      <c r="J286" s="71" t="str">
        <f t="shared" si="59"/>
        <v/>
      </c>
      <c r="L286" s="60" t="str">
        <f t="shared" si="52"/>
        <v/>
      </c>
    </row>
    <row r="287" spans="1:12" ht="15" customHeight="1">
      <c r="A287" s="61">
        <f>IF(C287&gt;0,SUM(MAX($A$3:A286),IF(C287&gt;0,1,0)),0)</f>
        <v>0</v>
      </c>
      <c r="B287" s="61">
        <f>IF(C287=2,SUM(MAX($B$3:B286),IF(C287=2,1,0)),0)</f>
        <v>0</v>
      </c>
      <c r="C287" s="74">
        <f t="shared" si="51"/>
        <v>0</v>
      </c>
      <c r="D287" s="68" t="s">
        <v>361</v>
      </c>
      <c r="E287" s="69" t="s">
        <v>362</v>
      </c>
      <c r="F287" s="69" t="str">
        <f t="shared" si="57"/>
        <v/>
      </c>
      <c r="G287" s="70"/>
      <c r="H287" s="71" t="str">
        <f t="shared" si="58"/>
        <v/>
      </c>
      <c r="I287" s="72"/>
      <c r="J287" s="71" t="str">
        <f t="shared" si="59"/>
        <v/>
      </c>
      <c r="L287" s="60" t="str">
        <f t="shared" si="52"/>
        <v/>
      </c>
    </row>
    <row r="288" spans="1:12" ht="15" customHeight="1">
      <c r="A288" s="61">
        <f>IF(C288&gt;0,SUM(MAX($A$3:A287),IF(C288&gt;0,1,0)),0)</f>
        <v>0</v>
      </c>
      <c r="B288" s="61">
        <f>IF(C288=2,SUM(MAX($B$3:B287),IF(C288=2,1,0)),0)</f>
        <v>0</v>
      </c>
      <c r="C288" s="74">
        <f t="shared" si="51"/>
        <v>0</v>
      </c>
      <c r="D288" s="68" t="s">
        <v>363</v>
      </c>
      <c r="E288" s="69" t="s">
        <v>364</v>
      </c>
      <c r="F288" s="69" t="str">
        <f t="shared" si="57"/>
        <v/>
      </c>
      <c r="G288" s="70"/>
      <c r="H288" s="71" t="str">
        <f t="shared" si="58"/>
        <v/>
      </c>
      <c r="I288" s="72"/>
      <c r="J288" s="71" t="str">
        <f t="shared" si="59"/>
        <v/>
      </c>
      <c r="L288" s="60" t="str">
        <f t="shared" si="52"/>
        <v/>
      </c>
    </row>
    <row r="289" spans="1:12" ht="15" customHeight="1">
      <c r="A289" s="61">
        <f>IF(C289&gt;0,SUM(MAX($A$3:A288),IF(C289&gt;0,1,0)),0)</f>
        <v>0</v>
      </c>
      <c r="B289" s="61">
        <f>IF(C289=2,SUM(MAX($B$3:B288),IF(C289=2,1,0)),0)</f>
        <v>0</v>
      </c>
      <c r="C289" s="74">
        <f t="shared" si="51"/>
        <v>0</v>
      </c>
      <c r="D289" s="68" t="s">
        <v>365</v>
      </c>
      <c r="E289" s="69" t="s">
        <v>366</v>
      </c>
      <c r="F289" s="69" t="str">
        <f t="shared" si="57"/>
        <v/>
      </c>
      <c r="G289" s="70"/>
      <c r="H289" s="71" t="str">
        <f t="shared" si="58"/>
        <v/>
      </c>
      <c r="I289" s="72"/>
      <c r="J289" s="71" t="str">
        <f t="shared" si="59"/>
        <v/>
      </c>
      <c r="L289" s="60" t="str">
        <f t="shared" si="52"/>
        <v/>
      </c>
    </row>
    <row r="290" spans="1:12" ht="15" customHeight="1">
      <c r="A290" s="61">
        <f>IF(C290&gt;0,SUM(MAX($A$3:A289),IF(C290&gt;0,1,0)),0)</f>
        <v>0</v>
      </c>
      <c r="B290" s="61">
        <f>IF(C290=2,SUM(MAX($B$3:B289),IF(C290=2,1,0)),0)</f>
        <v>0</v>
      </c>
      <c r="C290" s="74">
        <f t="shared" si="51"/>
        <v>0</v>
      </c>
      <c r="D290" s="68" t="s">
        <v>367</v>
      </c>
      <c r="E290" s="69" t="s">
        <v>368</v>
      </c>
      <c r="F290" s="69" t="str">
        <f t="shared" si="57"/>
        <v/>
      </c>
      <c r="G290" s="70"/>
      <c r="H290" s="71" t="str">
        <f t="shared" si="58"/>
        <v/>
      </c>
      <c r="I290" s="72"/>
      <c r="J290" s="71" t="str">
        <f t="shared" si="59"/>
        <v/>
      </c>
      <c r="L290" s="60" t="str">
        <f t="shared" si="52"/>
        <v/>
      </c>
    </row>
    <row r="291" spans="1:12" ht="15" customHeight="1">
      <c r="A291" s="61">
        <f>IF(C291&gt;0,SUM(MAX($A$3:A290),IF(C291&gt;0,1,0)),0)</f>
        <v>0</v>
      </c>
      <c r="B291" s="61">
        <f>IF(C291=2,SUM(MAX($B$3:B290),IF(C291=2,1,0)),0)</f>
        <v>0</v>
      </c>
      <c r="C291" s="74">
        <f t="shared" si="51"/>
        <v>0</v>
      </c>
      <c r="D291" s="68" t="s">
        <v>369</v>
      </c>
      <c r="E291" s="69" t="s">
        <v>370</v>
      </c>
      <c r="F291" s="69" t="str">
        <f t="shared" si="57"/>
        <v/>
      </c>
      <c r="G291" s="70"/>
      <c r="H291" s="71" t="str">
        <f t="shared" si="58"/>
        <v/>
      </c>
      <c r="I291" s="72"/>
      <c r="J291" s="71" t="str">
        <f t="shared" si="59"/>
        <v/>
      </c>
      <c r="L291" s="60" t="str">
        <f t="shared" si="52"/>
        <v/>
      </c>
    </row>
    <row r="292" spans="1:12" ht="15" customHeight="1">
      <c r="A292" s="61">
        <f>IF(C292&gt;0,SUM(MAX($A$3:A291),IF(C292&gt;0,1,0)),0)</f>
        <v>0</v>
      </c>
      <c r="B292" s="61">
        <f>IF(C292=2,SUM(MAX($B$3:B291),IF(C292=2,1,0)),0)</f>
        <v>0</v>
      </c>
      <c r="C292" s="74">
        <f t="shared" si="51"/>
        <v>0</v>
      </c>
      <c r="D292" s="68">
        <v>717213</v>
      </c>
      <c r="E292" s="69" t="s">
        <v>371</v>
      </c>
      <c r="F292" s="69" t="str">
        <f t="shared" si="57"/>
        <v/>
      </c>
      <c r="G292" s="70"/>
      <c r="H292" s="71" t="str">
        <f t="shared" si="58"/>
        <v/>
      </c>
      <c r="I292" s="72"/>
      <c r="J292" s="71" t="str">
        <f t="shared" si="59"/>
        <v/>
      </c>
      <c r="L292" s="60" t="str">
        <f t="shared" si="52"/>
        <v/>
      </c>
    </row>
    <row r="293" spans="1:12" ht="15" customHeight="1">
      <c r="A293" s="61">
        <f>IF(C293&gt;0,SUM(MAX($A$3:A292),IF(C293&gt;0,1,0)),0)</f>
        <v>0</v>
      </c>
      <c r="B293" s="61">
        <f>IF(C293=2,SUM(MAX($B$3:B292),IF(C293=2,1,0)),0)</f>
        <v>0</v>
      </c>
      <c r="C293" s="74">
        <f t="shared" si="51"/>
        <v>0</v>
      </c>
      <c r="D293" s="68" t="s">
        <v>372</v>
      </c>
      <c r="E293" s="69" t="s">
        <v>373</v>
      </c>
      <c r="F293" s="69" t="str">
        <f t="shared" si="57"/>
        <v/>
      </c>
      <c r="G293" s="70"/>
      <c r="H293" s="71" t="str">
        <f t="shared" si="58"/>
        <v/>
      </c>
      <c r="I293" s="72"/>
      <c r="J293" s="71" t="str">
        <f t="shared" si="59"/>
        <v/>
      </c>
      <c r="L293" s="60" t="str">
        <f t="shared" si="52"/>
        <v/>
      </c>
    </row>
    <row r="294" spans="1:12" ht="15" customHeight="1">
      <c r="A294" s="61">
        <f>IF(C294&gt;0,SUM(MAX($A$3:A293),IF(C294&gt;0,1,0)),0)</f>
        <v>0</v>
      </c>
      <c r="B294" s="61">
        <f>IF(C294=2,SUM(MAX($B$3:B293),IF(C294=2,1,0)),0)</f>
        <v>0</v>
      </c>
      <c r="C294" s="74">
        <f t="shared" si="51"/>
        <v>0</v>
      </c>
      <c r="D294" s="68" t="s">
        <v>374</v>
      </c>
      <c r="E294" s="69" t="s">
        <v>375</v>
      </c>
      <c r="F294" s="69" t="str">
        <f t="shared" si="57"/>
        <v/>
      </c>
      <c r="G294" s="70"/>
      <c r="H294" s="71" t="str">
        <f t="shared" si="58"/>
        <v/>
      </c>
      <c r="I294" s="72"/>
      <c r="J294" s="71" t="str">
        <f t="shared" si="59"/>
        <v/>
      </c>
      <c r="L294" s="60" t="str">
        <f t="shared" si="52"/>
        <v/>
      </c>
    </row>
    <row r="295" spans="1:12" ht="15" customHeight="1">
      <c r="A295" s="61">
        <f>IF(C295&gt;0,SUM(MAX($A$3:A294),IF(C295&gt;0,1,0)),0)</f>
        <v>0</v>
      </c>
      <c r="B295" s="61">
        <f>IF(C295=2,SUM(MAX($B$3:B294),IF(C295=2,1,0)),0)</f>
        <v>0</v>
      </c>
      <c r="C295" s="74">
        <f t="shared" si="51"/>
        <v>0</v>
      </c>
      <c r="D295" s="68" t="s">
        <v>376</v>
      </c>
      <c r="E295" s="69" t="s">
        <v>377</v>
      </c>
      <c r="F295" s="69" t="str">
        <f t="shared" si="57"/>
        <v/>
      </c>
      <c r="G295" s="70"/>
      <c r="H295" s="71" t="str">
        <f t="shared" si="58"/>
        <v/>
      </c>
      <c r="I295" s="72"/>
      <c r="J295" s="71" t="str">
        <f t="shared" si="59"/>
        <v/>
      </c>
      <c r="L295" s="60" t="str">
        <f t="shared" si="52"/>
        <v/>
      </c>
    </row>
    <row r="296" spans="1:12" ht="15" customHeight="1">
      <c r="A296" s="61">
        <f>IF(C296&gt;0,SUM(MAX($A$3:A295),IF(C296&gt;0,1,0)),0)</f>
        <v>0</v>
      </c>
      <c r="B296" s="61">
        <f>IF(C296=2,SUM(MAX($B$3:B295),IF(C296=2,1,0)),0)</f>
        <v>0</v>
      </c>
      <c r="C296" s="74">
        <f t="shared" si="51"/>
        <v>0</v>
      </c>
      <c r="D296" s="68" t="s">
        <v>378</v>
      </c>
      <c r="E296" s="69" t="s">
        <v>379</v>
      </c>
      <c r="F296" s="69" t="str">
        <f t="shared" si="57"/>
        <v/>
      </c>
      <c r="G296" s="70"/>
      <c r="H296" s="71" t="str">
        <f t="shared" si="58"/>
        <v/>
      </c>
      <c r="I296" s="72"/>
      <c r="J296" s="71" t="str">
        <f t="shared" si="59"/>
        <v/>
      </c>
      <c r="L296" s="60" t="str">
        <f t="shared" si="52"/>
        <v/>
      </c>
    </row>
    <row r="297" spans="1:12" ht="15" customHeight="1">
      <c r="A297" s="61">
        <f>IF(C297&gt;0,SUM(MAX($A$3:A296),IF(C297&gt;0,1,0)),0)</f>
        <v>0</v>
      </c>
      <c r="B297" s="61">
        <f>IF(C297=2,SUM(MAX($B$3:B296),IF(C297=2,1,0)),0)</f>
        <v>0</v>
      </c>
      <c r="C297" s="74">
        <f t="shared" si="51"/>
        <v>0</v>
      </c>
      <c r="D297" s="68" t="s">
        <v>380</v>
      </c>
      <c r="E297" s="69" t="s">
        <v>381</v>
      </c>
      <c r="F297" s="69" t="str">
        <f t="shared" si="57"/>
        <v/>
      </c>
      <c r="G297" s="70"/>
      <c r="H297" s="71" t="str">
        <f t="shared" si="58"/>
        <v/>
      </c>
      <c r="I297" s="72"/>
      <c r="J297" s="71" t="str">
        <f t="shared" si="59"/>
        <v/>
      </c>
      <c r="L297" s="60" t="str">
        <f t="shared" si="52"/>
        <v/>
      </c>
    </row>
    <row r="298" spans="1:12" ht="15" customHeight="1">
      <c r="A298" s="61">
        <f>IF(C298&gt;0,SUM(MAX($A$3:A297),IF(C298&gt;0,1,0)),0)</f>
        <v>0</v>
      </c>
      <c r="B298" s="61">
        <f>IF(C298=2,SUM(MAX($B$3:B297),IF(C298=2,1,0)),0)</f>
        <v>0</v>
      </c>
      <c r="C298" s="74">
        <f t="shared" si="51"/>
        <v>0</v>
      </c>
      <c r="D298" s="68" t="s">
        <v>382</v>
      </c>
      <c r="E298" s="69" t="s">
        <v>383</v>
      </c>
      <c r="F298" s="69" t="str">
        <f t="shared" si="57"/>
        <v/>
      </c>
      <c r="G298" s="70"/>
      <c r="H298" s="71" t="str">
        <f t="shared" si="58"/>
        <v/>
      </c>
      <c r="I298" s="72"/>
      <c r="J298" s="71" t="str">
        <f t="shared" si="59"/>
        <v/>
      </c>
      <c r="L298" s="60" t="str">
        <f t="shared" si="52"/>
        <v/>
      </c>
    </row>
    <row r="299" spans="1:12" ht="15" customHeight="1">
      <c r="A299" s="61">
        <f>IF(C299&gt;0,SUM(MAX($A$3:A298),IF(C299&gt;0,1,0)),0)</f>
        <v>0</v>
      </c>
      <c r="B299" s="61">
        <f>IF(C299=2,SUM(MAX($B$3:B298),IF(C299=2,1,0)),0)</f>
        <v>0</v>
      </c>
      <c r="C299" s="74">
        <f t="shared" si="51"/>
        <v>0</v>
      </c>
      <c r="D299" s="68" t="s">
        <v>384</v>
      </c>
      <c r="E299" s="69" t="s">
        <v>385</v>
      </c>
      <c r="F299" s="69" t="str">
        <f t="shared" si="57"/>
        <v/>
      </c>
      <c r="G299" s="70"/>
      <c r="H299" s="71" t="str">
        <f t="shared" si="58"/>
        <v/>
      </c>
      <c r="I299" s="72"/>
      <c r="J299" s="71" t="str">
        <f t="shared" si="59"/>
        <v/>
      </c>
      <c r="L299" s="60" t="str">
        <f t="shared" si="52"/>
        <v/>
      </c>
    </row>
    <row r="300" spans="1:12" ht="15" customHeight="1">
      <c r="A300" s="61">
        <f>IF(C300&gt;0,SUM(MAX($A$3:A299),IF(C300&gt;0,1,0)),0)</f>
        <v>0</v>
      </c>
      <c r="B300" s="61">
        <f>IF(C300=2,SUM(MAX($B$3:B299),IF(C300=2,1,0)),0)</f>
        <v>0</v>
      </c>
      <c r="C300" s="74">
        <f t="shared" si="51"/>
        <v>0</v>
      </c>
      <c r="D300" s="68" t="s">
        <v>386</v>
      </c>
      <c r="E300" s="69" t="s">
        <v>387</v>
      </c>
      <c r="F300" s="69" t="str">
        <f t="shared" si="57"/>
        <v/>
      </c>
      <c r="G300" s="70"/>
      <c r="H300" s="71" t="str">
        <f t="shared" si="58"/>
        <v/>
      </c>
      <c r="I300" s="72"/>
      <c r="J300" s="71" t="str">
        <f t="shared" si="59"/>
        <v/>
      </c>
      <c r="L300" s="60" t="str">
        <f t="shared" si="52"/>
        <v/>
      </c>
    </row>
    <row r="301" spans="1:12" ht="15" customHeight="1">
      <c r="A301" s="61">
        <f>IF(C301&gt;0,SUM(MAX($A$3:A300),IF(C301&gt;0,1,0)),0)</f>
        <v>0</v>
      </c>
      <c r="B301" s="61">
        <f>IF(C301=2,SUM(MAX($B$3:B300),IF(C301=2,1,0)),0)</f>
        <v>0</v>
      </c>
      <c r="C301" s="74">
        <f t="shared" si="51"/>
        <v>0</v>
      </c>
      <c r="D301" s="68" t="s">
        <v>388</v>
      </c>
      <c r="E301" s="69" t="s">
        <v>389</v>
      </c>
      <c r="F301" s="69" t="str">
        <f t="shared" si="57"/>
        <v/>
      </c>
      <c r="G301" s="70"/>
      <c r="H301" s="71" t="str">
        <f t="shared" si="58"/>
        <v/>
      </c>
      <c r="I301" s="72"/>
      <c r="J301" s="71" t="str">
        <f t="shared" si="59"/>
        <v/>
      </c>
      <c r="L301" s="60" t="str">
        <f t="shared" si="52"/>
        <v/>
      </c>
    </row>
    <row r="302" spans="1:12" ht="15" customHeight="1">
      <c r="A302" s="61">
        <f>IF(C302&gt;0,SUM(MAX($A$3:A301),IF(C302&gt;0,1,0)),0)</f>
        <v>0</v>
      </c>
      <c r="B302" s="61">
        <f>IF(C302=2,SUM(MAX($B$3:B301),IF(C302=2,1,0)),0)</f>
        <v>0</v>
      </c>
      <c r="C302" s="74">
        <f t="shared" si="51"/>
        <v>0</v>
      </c>
      <c r="D302" s="68" t="s">
        <v>390</v>
      </c>
      <c r="E302" s="69" t="s">
        <v>391</v>
      </c>
      <c r="F302" s="69" t="str">
        <f t="shared" si="57"/>
        <v/>
      </c>
      <c r="G302" s="70"/>
      <c r="H302" s="71" t="str">
        <f t="shared" si="58"/>
        <v/>
      </c>
      <c r="I302" s="72"/>
      <c r="J302" s="71" t="str">
        <f t="shared" si="59"/>
        <v/>
      </c>
      <c r="L302" s="60" t="str">
        <f t="shared" si="52"/>
        <v/>
      </c>
    </row>
    <row r="303" spans="1:12" ht="15" customHeight="1">
      <c r="A303" s="61">
        <f>IF(C303&gt;0,SUM(MAX($A$3:A302),IF(C303&gt;0,1,0)),0)</f>
        <v>0</v>
      </c>
      <c r="B303" s="61">
        <f>IF(C303=2,SUM(MAX($B$3:B302),IF(C303=2,1,0)),0)</f>
        <v>0</v>
      </c>
      <c r="C303" s="74">
        <f t="shared" si="51"/>
        <v>0</v>
      </c>
      <c r="D303" s="68" t="s">
        <v>392</v>
      </c>
      <c r="E303" s="69" t="s">
        <v>393</v>
      </c>
      <c r="F303" s="69" t="str">
        <f t="shared" si="57"/>
        <v/>
      </c>
      <c r="G303" s="70"/>
      <c r="H303" s="71" t="str">
        <f t="shared" si="58"/>
        <v/>
      </c>
      <c r="I303" s="72"/>
      <c r="J303" s="71" t="str">
        <f t="shared" si="59"/>
        <v/>
      </c>
      <c r="L303" s="60" t="str">
        <f t="shared" si="52"/>
        <v/>
      </c>
    </row>
    <row r="304" spans="1:12" ht="15" customHeight="1">
      <c r="A304" s="61">
        <f>IF(C304&gt;0,SUM(MAX($A$3:A303),IF(C304&gt;0,1,0)),0)</f>
        <v>0</v>
      </c>
      <c r="B304" s="61">
        <f>IF(C304=2,SUM(MAX($B$3:B303),IF(C304=2,1,0)),0)</f>
        <v>0</v>
      </c>
      <c r="C304" s="74">
        <f t="shared" si="51"/>
        <v>0</v>
      </c>
      <c r="D304" s="68" t="s">
        <v>394</v>
      </c>
      <c r="E304" s="69" t="s">
        <v>395</v>
      </c>
      <c r="F304" s="69" t="str">
        <f t="shared" si="57"/>
        <v/>
      </c>
      <c r="G304" s="70"/>
      <c r="H304" s="71" t="str">
        <f t="shared" si="58"/>
        <v/>
      </c>
      <c r="I304" s="72"/>
      <c r="J304" s="71" t="str">
        <f t="shared" si="59"/>
        <v/>
      </c>
      <c r="L304" s="60" t="str">
        <f t="shared" si="52"/>
        <v/>
      </c>
    </row>
    <row r="305" spans="1:12" ht="15" customHeight="1">
      <c r="A305" s="61">
        <f>IF(C305&gt;0,SUM(MAX($A$3:A304),IF(C305&gt;0,1,0)),0)</f>
        <v>0</v>
      </c>
      <c r="B305" s="61">
        <f>IF(C305=2,SUM(MAX($B$3:B304),IF(C305=2,1,0)),0)</f>
        <v>0</v>
      </c>
      <c r="C305" s="74">
        <f t="shared" si="51"/>
        <v>0</v>
      </c>
      <c r="D305" s="68" t="s">
        <v>396</v>
      </c>
      <c r="E305" s="69" t="s">
        <v>397</v>
      </c>
      <c r="F305" s="69" t="str">
        <f t="shared" si="57"/>
        <v/>
      </c>
      <c r="G305" s="70"/>
      <c r="H305" s="71" t="str">
        <f t="shared" si="58"/>
        <v/>
      </c>
      <c r="I305" s="72"/>
      <c r="J305" s="71" t="str">
        <f t="shared" si="59"/>
        <v/>
      </c>
      <c r="L305" s="60" t="str">
        <f t="shared" si="52"/>
        <v/>
      </c>
    </row>
    <row r="306" spans="1:12" ht="15" customHeight="1">
      <c r="A306" s="61">
        <f>IF(C306&gt;0,SUM(MAX($A$3:A305),IF(C306&gt;0,1,0)),0)</f>
        <v>0</v>
      </c>
      <c r="B306" s="61">
        <f>IF(C306=2,SUM(MAX($B$3:B305),IF(C306=2,1,0)),0)</f>
        <v>0</v>
      </c>
      <c r="C306" s="74">
        <f t="shared" si="51"/>
        <v>0</v>
      </c>
      <c r="D306" s="68" t="s">
        <v>398</v>
      </c>
      <c r="E306" s="69" t="s">
        <v>399</v>
      </c>
      <c r="F306" s="69" t="str">
        <f t="shared" si="57"/>
        <v/>
      </c>
      <c r="G306" s="70"/>
      <c r="H306" s="71" t="str">
        <f t="shared" si="58"/>
        <v/>
      </c>
      <c r="I306" s="72"/>
      <c r="J306" s="71" t="str">
        <f t="shared" si="59"/>
        <v/>
      </c>
      <c r="L306" s="60" t="str">
        <f t="shared" si="52"/>
        <v/>
      </c>
    </row>
    <row r="307" spans="1:12" ht="15" customHeight="1">
      <c r="A307" s="61">
        <f>IF(C307&gt;0,SUM(MAX($A$3:A306),IF(C307&gt;0,1,0)),0)</f>
        <v>0</v>
      </c>
      <c r="B307" s="61">
        <f>IF(C307=2,SUM(MAX($B$3:B306),IF(C307=2,1,0)),0)</f>
        <v>0</v>
      </c>
      <c r="C307" s="74">
        <f t="shared" si="51"/>
        <v>0</v>
      </c>
      <c r="D307" s="68">
        <v>717368</v>
      </c>
      <c r="E307" s="69" t="s">
        <v>400</v>
      </c>
      <c r="F307" s="69" t="str">
        <f t="shared" si="57"/>
        <v/>
      </c>
      <c r="G307" s="70"/>
      <c r="H307" s="71" t="str">
        <f t="shared" si="58"/>
        <v/>
      </c>
      <c r="I307" s="72"/>
      <c r="J307" s="71" t="str">
        <f t="shared" si="59"/>
        <v/>
      </c>
      <c r="L307" s="60" t="str">
        <f t="shared" si="52"/>
        <v/>
      </c>
    </row>
    <row r="308" spans="1:12" ht="15" customHeight="1">
      <c r="A308" s="61">
        <f>IF(C308&gt;0,SUM(MAX($A$3:A307),IF(C308&gt;0,1,0)),0)</f>
        <v>0</v>
      </c>
      <c r="B308" s="61">
        <f>IF(C308=2,SUM(MAX($B$3:B307),IF(C308=2,1,0)),0)</f>
        <v>0</v>
      </c>
      <c r="C308" s="74">
        <f t="shared" si="51"/>
        <v>0</v>
      </c>
      <c r="D308" s="68">
        <v>717370</v>
      </c>
      <c r="E308" s="69" t="s">
        <v>401</v>
      </c>
      <c r="F308" s="69" t="str">
        <f t="shared" si="57"/>
        <v/>
      </c>
      <c r="G308" s="70"/>
      <c r="H308" s="71" t="str">
        <f t="shared" si="58"/>
        <v/>
      </c>
      <c r="I308" s="72"/>
      <c r="J308" s="71" t="str">
        <f t="shared" si="59"/>
        <v/>
      </c>
      <c r="L308" s="60" t="str">
        <f t="shared" si="52"/>
        <v/>
      </c>
    </row>
    <row r="309" spans="1:12" ht="15" customHeight="1">
      <c r="A309" s="61">
        <f>IF(C309&gt;0,SUM(MAX($A$3:A308),IF(C309&gt;0,1,0)),0)</f>
        <v>0</v>
      </c>
      <c r="B309" s="61">
        <f>IF(C309=2,SUM(MAX($B$3:B308),IF(C309=2,1,0)),0)</f>
        <v>0</v>
      </c>
      <c r="C309" s="74">
        <f t="shared" si="51"/>
        <v>0</v>
      </c>
      <c r="D309" s="68">
        <v>717372</v>
      </c>
      <c r="E309" s="69" t="s">
        <v>402</v>
      </c>
      <c r="F309" s="69" t="str">
        <f t="shared" si="57"/>
        <v/>
      </c>
      <c r="G309" s="70"/>
      <c r="H309" s="71" t="str">
        <f t="shared" si="58"/>
        <v/>
      </c>
      <c r="I309" s="72"/>
      <c r="J309" s="71" t="str">
        <f t="shared" si="59"/>
        <v/>
      </c>
      <c r="L309" s="60" t="str">
        <f t="shared" si="52"/>
        <v/>
      </c>
    </row>
    <row r="310" spans="1:12" ht="15" customHeight="1">
      <c r="A310" s="61">
        <f>IF(C310&gt;0,SUM(MAX($A$3:A309),IF(C310&gt;0,1,0)),0)</f>
        <v>0</v>
      </c>
      <c r="B310" s="61">
        <f>IF(C310=2,SUM(MAX($B$3:B309),IF(C310=2,1,0)),0)</f>
        <v>0</v>
      </c>
      <c r="C310" s="74">
        <f t="shared" si="51"/>
        <v>0</v>
      </c>
      <c r="D310" s="68">
        <v>717374</v>
      </c>
      <c r="E310" s="69" t="s">
        <v>403</v>
      </c>
      <c r="F310" s="69" t="str">
        <f t="shared" si="57"/>
        <v/>
      </c>
      <c r="G310" s="70"/>
      <c r="H310" s="71" t="str">
        <f t="shared" si="58"/>
        <v/>
      </c>
      <c r="I310" s="72"/>
      <c r="J310" s="71" t="str">
        <f t="shared" si="59"/>
        <v/>
      </c>
      <c r="L310" s="60" t="str">
        <f t="shared" si="52"/>
        <v/>
      </c>
    </row>
    <row r="311" spans="1:12" ht="15" customHeight="1">
      <c r="A311" s="61">
        <f>IF(C311&gt;0,SUM(MAX($A$3:A310),IF(C311&gt;0,1,0)),0)</f>
        <v>0</v>
      </c>
      <c r="B311" s="61">
        <f>IF(C311=2,SUM(MAX($B$3:B310),IF(C311=2,1,0)),0)</f>
        <v>0</v>
      </c>
      <c r="C311" s="74">
        <f t="shared" si="51"/>
        <v>0</v>
      </c>
      <c r="D311" s="68">
        <v>717376</v>
      </c>
      <c r="E311" s="69" t="s">
        <v>404</v>
      </c>
      <c r="F311" s="69" t="str">
        <f t="shared" si="57"/>
        <v/>
      </c>
      <c r="G311" s="70"/>
      <c r="H311" s="71" t="str">
        <f t="shared" si="58"/>
        <v/>
      </c>
      <c r="I311" s="72"/>
      <c r="J311" s="71" t="str">
        <f t="shared" si="59"/>
        <v/>
      </c>
      <c r="L311" s="60" t="str">
        <f t="shared" si="52"/>
        <v/>
      </c>
    </row>
    <row r="312" spans="1:12" ht="15" customHeight="1">
      <c r="A312" s="61">
        <f>IF(C312&gt;0,SUM(MAX($A$3:A311),IF(C312&gt;0,1,0)),0)</f>
        <v>0</v>
      </c>
      <c r="B312" s="61">
        <f>IF(C312=2,SUM(MAX($B$3:B311),IF(C312=2,1,0)),0)</f>
        <v>0</v>
      </c>
      <c r="C312" s="74">
        <f t="shared" si="51"/>
        <v>0</v>
      </c>
      <c r="D312" s="68">
        <v>717378</v>
      </c>
      <c r="E312" s="69" t="s">
        <v>405</v>
      </c>
      <c r="F312" s="69" t="str">
        <f t="shared" si="57"/>
        <v/>
      </c>
      <c r="G312" s="70"/>
      <c r="H312" s="71" t="str">
        <f t="shared" si="58"/>
        <v/>
      </c>
      <c r="I312" s="72"/>
      <c r="J312" s="71" t="str">
        <f t="shared" si="59"/>
        <v/>
      </c>
      <c r="L312" s="60" t="str">
        <f t="shared" si="52"/>
        <v/>
      </c>
    </row>
    <row r="313" spans="1:12" ht="15" customHeight="1">
      <c r="A313" s="61">
        <f>IF(C313&gt;0,SUM(MAX($A$3:A312),IF(C313&gt;0,1,0)),0)</f>
        <v>0</v>
      </c>
      <c r="B313" s="61">
        <f>IF(C313=2,SUM(MAX($B$3:B312),IF(C313=2,1,0)),0)</f>
        <v>0</v>
      </c>
      <c r="C313" s="74">
        <f t="shared" si="51"/>
        <v>0</v>
      </c>
      <c r="D313" s="68">
        <v>717384</v>
      </c>
      <c r="E313" s="69" t="s">
        <v>406</v>
      </c>
      <c r="F313" s="69" t="str">
        <f t="shared" si="57"/>
        <v/>
      </c>
      <c r="G313" s="70"/>
      <c r="H313" s="71" t="str">
        <f t="shared" si="58"/>
        <v/>
      </c>
      <c r="I313" s="72"/>
      <c r="J313" s="71" t="str">
        <f t="shared" si="59"/>
        <v/>
      </c>
      <c r="L313" s="60" t="str">
        <f t="shared" si="52"/>
        <v/>
      </c>
    </row>
    <row r="314" spans="1:12" ht="15" customHeight="1">
      <c r="A314" s="61">
        <f>IF(C314&gt;0,SUM(MAX($A$3:A313),IF(C314&gt;0,1,0)),0)</f>
        <v>0</v>
      </c>
      <c r="B314" s="61">
        <f>IF(C314=2,SUM(MAX($B$3:B313),IF(C314=2,1,0)),0)</f>
        <v>0</v>
      </c>
      <c r="C314" s="74">
        <f t="shared" si="51"/>
        <v>0</v>
      </c>
      <c r="D314" s="68">
        <v>717413</v>
      </c>
      <c r="E314" s="69" t="s">
        <v>407</v>
      </c>
      <c r="F314" s="69" t="str">
        <f t="shared" si="57"/>
        <v/>
      </c>
      <c r="G314" s="70"/>
      <c r="H314" s="71" t="str">
        <f t="shared" si="58"/>
        <v/>
      </c>
      <c r="I314" s="72"/>
      <c r="J314" s="71" t="str">
        <f t="shared" si="59"/>
        <v/>
      </c>
      <c r="L314" s="60" t="str">
        <f t="shared" si="52"/>
        <v/>
      </c>
    </row>
    <row r="315" spans="1:12" ht="15" customHeight="1">
      <c r="A315" s="61">
        <f>IF(C315&gt;0,SUM(MAX($A$3:A314),IF(C315&gt;0,1,0)),0)</f>
        <v>0</v>
      </c>
      <c r="B315" s="61">
        <f>IF(C315=2,SUM(MAX($B$3:B314),IF(C315=2,1,0)),0)</f>
        <v>0</v>
      </c>
      <c r="C315" s="74">
        <f t="shared" si="51"/>
        <v>0</v>
      </c>
      <c r="D315" s="68" t="s">
        <v>408</v>
      </c>
      <c r="E315" s="69" t="s">
        <v>409</v>
      </c>
      <c r="F315" s="69" t="str">
        <f t="shared" ref="F315:F346" si="60">IFERROR(VLOOKUP(VALUE(D315),BIDITEM,3,FALSE),"")</f>
        <v/>
      </c>
      <c r="G315" s="70"/>
      <c r="H315" s="71" t="str">
        <f t="shared" ref="H315:H346" si="61">IF(AND(G315&gt;0,I315=0),IFERROR(VLOOKUP(VALUE(D315),BIDITEM,4,FALSE),""),"")</f>
        <v/>
      </c>
      <c r="I315" s="72"/>
      <c r="J315" s="71" t="str">
        <f t="shared" si="59"/>
        <v/>
      </c>
      <c r="L315" s="60" t="str">
        <f t="shared" si="52"/>
        <v/>
      </c>
    </row>
    <row r="316" spans="1:12" ht="15" customHeight="1">
      <c r="A316" s="61">
        <f>IF(C316&gt;0,SUM(MAX($A$3:A315),IF(C316&gt;0,1,0)),0)</f>
        <v>0</v>
      </c>
      <c r="B316" s="61">
        <f>IF(C316=2,SUM(MAX($B$3:B315),IF(C316=2,1,0)),0)</f>
        <v>0</v>
      </c>
      <c r="C316" s="74">
        <f t="shared" si="51"/>
        <v>0</v>
      </c>
      <c r="D316" s="68" t="s">
        <v>410</v>
      </c>
      <c r="E316" s="69" t="s">
        <v>411</v>
      </c>
      <c r="F316" s="69" t="str">
        <f t="shared" si="60"/>
        <v/>
      </c>
      <c r="G316" s="70"/>
      <c r="H316" s="71" t="str">
        <f t="shared" si="61"/>
        <v/>
      </c>
      <c r="I316" s="72"/>
      <c r="J316" s="71" t="str">
        <f t="shared" si="59"/>
        <v/>
      </c>
      <c r="L316" s="60" t="str">
        <f t="shared" si="52"/>
        <v/>
      </c>
    </row>
    <row r="317" spans="1:12" ht="15" customHeight="1">
      <c r="A317" s="61">
        <f>IF(C317&gt;0,SUM(MAX($A$3:A316),IF(C317&gt;0,1,0)),0)</f>
        <v>0</v>
      </c>
      <c r="B317" s="61">
        <f>IF(C317=2,SUM(MAX($B$3:B316),IF(C317=2,1,0)),0)</f>
        <v>0</v>
      </c>
      <c r="C317" s="74">
        <f t="shared" si="51"/>
        <v>0</v>
      </c>
      <c r="D317" s="68" t="s">
        <v>412</v>
      </c>
      <c r="E317" s="69" t="s">
        <v>413</v>
      </c>
      <c r="F317" s="69" t="str">
        <f t="shared" si="60"/>
        <v/>
      </c>
      <c r="G317" s="70"/>
      <c r="H317" s="71" t="str">
        <f t="shared" si="61"/>
        <v/>
      </c>
      <c r="I317" s="72"/>
      <c r="J317" s="71" t="str">
        <f t="shared" si="59"/>
        <v/>
      </c>
      <c r="L317" s="60" t="str">
        <f t="shared" si="52"/>
        <v/>
      </c>
    </row>
    <row r="318" spans="1:12" ht="15" customHeight="1">
      <c r="A318" s="61">
        <f>IF(C318&gt;0,SUM(MAX($A$3:A317),IF(C318&gt;0,1,0)),0)</f>
        <v>0</v>
      </c>
      <c r="B318" s="61">
        <f>IF(C318=2,SUM(MAX($B$3:B317),IF(C318=2,1,0)),0)</f>
        <v>0</v>
      </c>
      <c r="C318" s="74">
        <f t="shared" si="51"/>
        <v>0</v>
      </c>
      <c r="D318" s="68" t="s">
        <v>414</v>
      </c>
      <c r="E318" s="69" t="s">
        <v>415</v>
      </c>
      <c r="F318" s="69" t="str">
        <f t="shared" si="60"/>
        <v/>
      </c>
      <c r="G318" s="70"/>
      <c r="H318" s="71" t="str">
        <f t="shared" si="61"/>
        <v/>
      </c>
      <c r="I318" s="72"/>
      <c r="J318" s="71" t="str">
        <f t="shared" si="59"/>
        <v/>
      </c>
      <c r="L318" s="60" t="str">
        <f t="shared" si="52"/>
        <v/>
      </c>
    </row>
    <row r="319" spans="1:12" ht="15" customHeight="1">
      <c r="A319" s="61">
        <f>IF(C319&gt;0,SUM(MAX($A$3:A318),IF(C319&gt;0,1,0)),0)</f>
        <v>0</v>
      </c>
      <c r="B319" s="61">
        <f>IF(C319=2,SUM(MAX($B$3:B318),IF(C319=2,1,0)),0)</f>
        <v>0</v>
      </c>
      <c r="C319" s="74">
        <f t="shared" si="51"/>
        <v>0</v>
      </c>
      <c r="D319" s="68" t="s">
        <v>416</v>
      </c>
      <c r="E319" s="69" t="s">
        <v>417</v>
      </c>
      <c r="F319" s="69" t="str">
        <f t="shared" si="60"/>
        <v/>
      </c>
      <c r="G319" s="70"/>
      <c r="H319" s="71" t="str">
        <f t="shared" si="61"/>
        <v/>
      </c>
      <c r="I319" s="72"/>
      <c r="J319" s="71" t="str">
        <f t="shared" si="59"/>
        <v/>
      </c>
      <c r="L319" s="60" t="str">
        <f t="shared" si="52"/>
        <v/>
      </c>
    </row>
    <row r="320" spans="1:12" ht="15" customHeight="1">
      <c r="A320" s="61">
        <f>IF(C320&gt;0,SUM(MAX($A$3:A319),IF(C320&gt;0,1,0)),0)</f>
        <v>0</v>
      </c>
      <c r="B320" s="61">
        <f>IF(C320=2,SUM(MAX($B$3:B319),IF(C320=2,1,0)),0)</f>
        <v>0</v>
      </c>
      <c r="C320" s="74">
        <f t="shared" si="51"/>
        <v>0</v>
      </c>
      <c r="D320" s="68" t="s">
        <v>418</v>
      </c>
      <c r="E320" s="69" t="s">
        <v>419</v>
      </c>
      <c r="F320" s="69" t="str">
        <f t="shared" si="60"/>
        <v/>
      </c>
      <c r="G320" s="70"/>
      <c r="H320" s="71" t="str">
        <f t="shared" si="61"/>
        <v/>
      </c>
      <c r="I320" s="72"/>
      <c r="J320" s="71" t="str">
        <f t="shared" si="59"/>
        <v/>
      </c>
      <c r="L320" s="60" t="str">
        <f t="shared" si="52"/>
        <v/>
      </c>
    </row>
    <row r="321" spans="1:12" ht="15" customHeight="1">
      <c r="A321" s="61">
        <f>IF(C321&gt;0,SUM(MAX($A$3:A320),IF(C321&gt;0,1,0)),0)</f>
        <v>0</v>
      </c>
      <c r="B321" s="61">
        <f>IF(C321=2,SUM(MAX($B$3:B320),IF(C321=2,1,0)),0)</f>
        <v>0</v>
      </c>
      <c r="C321" s="74">
        <f t="shared" si="51"/>
        <v>0</v>
      </c>
      <c r="D321" s="68">
        <v>717614</v>
      </c>
      <c r="E321" s="69" t="s">
        <v>420</v>
      </c>
      <c r="F321" s="69" t="str">
        <f t="shared" si="60"/>
        <v/>
      </c>
      <c r="G321" s="70"/>
      <c r="H321" s="71" t="str">
        <f t="shared" si="61"/>
        <v/>
      </c>
      <c r="I321" s="72"/>
      <c r="J321" s="71" t="str">
        <f t="shared" si="59"/>
        <v/>
      </c>
      <c r="L321" s="60" t="str">
        <f t="shared" si="52"/>
        <v/>
      </c>
    </row>
    <row r="322" spans="1:12" ht="15" customHeight="1">
      <c r="A322" s="61">
        <f>IF(C322&gt;0,SUM(MAX($A$3:A321),IF(C322&gt;0,1,0)),0)</f>
        <v>0</v>
      </c>
      <c r="B322" s="61">
        <f>IF(C322=2,SUM(MAX($B$3:B321),IF(C322=2,1,0)),0)</f>
        <v>0</v>
      </c>
      <c r="C322" s="74">
        <f t="shared" si="51"/>
        <v>0</v>
      </c>
      <c r="D322" s="68" t="s">
        <v>421</v>
      </c>
      <c r="E322" s="69" t="s">
        <v>422</v>
      </c>
      <c r="F322" s="69" t="str">
        <f t="shared" si="60"/>
        <v/>
      </c>
      <c r="G322" s="70"/>
      <c r="H322" s="71" t="str">
        <f t="shared" si="61"/>
        <v/>
      </c>
      <c r="I322" s="72"/>
      <c r="J322" s="71" t="str">
        <f t="shared" si="59"/>
        <v/>
      </c>
      <c r="L322" s="60" t="str">
        <f t="shared" si="52"/>
        <v/>
      </c>
    </row>
    <row r="323" spans="1:12" ht="15" customHeight="1">
      <c r="A323" s="61">
        <f>IF(C323&gt;0,SUM(MAX($A$3:A322),IF(C323&gt;0,1,0)),0)</f>
        <v>0</v>
      </c>
      <c r="B323" s="61">
        <f>IF(C323=2,SUM(MAX($B$3:B322),IF(C323=2,1,0)),0)</f>
        <v>0</v>
      </c>
      <c r="C323" s="74">
        <f t="shared" si="51"/>
        <v>0</v>
      </c>
      <c r="D323" s="68" t="s">
        <v>423</v>
      </c>
      <c r="E323" s="69" t="s">
        <v>424</v>
      </c>
      <c r="F323" s="69" t="str">
        <f t="shared" si="60"/>
        <v/>
      </c>
      <c r="G323" s="70"/>
      <c r="H323" s="71" t="str">
        <f t="shared" si="61"/>
        <v/>
      </c>
      <c r="I323" s="72"/>
      <c r="J323" s="71" t="str">
        <f t="shared" si="59"/>
        <v/>
      </c>
      <c r="L323" s="60" t="str">
        <f t="shared" si="52"/>
        <v/>
      </c>
    </row>
    <row r="324" spans="1:12" ht="15" customHeight="1">
      <c r="A324" s="61">
        <f>IF(C324&gt;0,SUM(MAX($A$3:A323),IF(C324&gt;0,1,0)),0)</f>
        <v>0</v>
      </c>
      <c r="B324" s="61">
        <f>IF(C324=2,SUM(MAX($B$3:B323),IF(C324=2,1,0)),0)</f>
        <v>0</v>
      </c>
      <c r="C324" s="74">
        <f t="shared" si="51"/>
        <v>0</v>
      </c>
      <c r="D324" s="68" t="s">
        <v>425</v>
      </c>
      <c r="E324" s="69" t="s">
        <v>426</v>
      </c>
      <c r="F324" s="69" t="str">
        <f t="shared" si="60"/>
        <v/>
      </c>
      <c r="G324" s="70"/>
      <c r="H324" s="71" t="str">
        <f t="shared" si="61"/>
        <v/>
      </c>
      <c r="I324" s="72"/>
      <c r="J324" s="71" t="str">
        <f t="shared" si="59"/>
        <v/>
      </c>
      <c r="L324" s="60" t="str">
        <f t="shared" si="52"/>
        <v/>
      </c>
    </row>
    <row r="325" spans="1:12" ht="15" customHeight="1">
      <c r="A325" s="61">
        <f>IF(C325&gt;0,SUM(MAX($A$3:A324),IF(C325&gt;0,1,0)),0)</f>
        <v>0</v>
      </c>
      <c r="B325" s="61">
        <f>IF(C325=2,SUM(MAX($B$3:B324),IF(C325=2,1,0)),0)</f>
        <v>0</v>
      </c>
      <c r="C325" s="74">
        <f t="shared" si="51"/>
        <v>0</v>
      </c>
      <c r="D325" s="68" t="s">
        <v>427</v>
      </c>
      <c r="E325" s="69" t="s">
        <v>428</v>
      </c>
      <c r="F325" s="69" t="str">
        <f t="shared" si="60"/>
        <v/>
      </c>
      <c r="G325" s="70"/>
      <c r="H325" s="71" t="str">
        <f t="shared" si="61"/>
        <v/>
      </c>
      <c r="I325" s="72"/>
      <c r="J325" s="71" t="str">
        <f t="shared" si="59"/>
        <v/>
      </c>
      <c r="L325" s="60" t="str">
        <f t="shared" si="52"/>
        <v/>
      </c>
    </row>
    <row r="326" spans="1:12" ht="15" customHeight="1">
      <c r="A326" s="61">
        <f>IF(C326&gt;0,SUM(MAX($A$3:A325),IF(C326&gt;0,1,0)),0)</f>
        <v>0</v>
      </c>
      <c r="B326" s="61">
        <f>IF(C326=2,SUM(MAX($B$3:B325),IF(C326=2,1,0)),0)</f>
        <v>0</v>
      </c>
      <c r="C326" s="74">
        <f t="shared" si="51"/>
        <v>0</v>
      </c>
      <c r="D326" s="68">
        <v>717656</v>
      </c>
      <c r="E326" s="69" t="s">
        <v>429</v>
      </c>
      <c r="F326" s="69" t="str">
        <f t="shared" si="60"/>
        <v/>
      </c>
      <c r="G326" s="70"/>
      <c r="H326" s="71" t="str">
        <f t="shared" si="61"/>
        <v/>
      </c>
      <c r="I326" s="72"/>
      <c r="J326" s="71" t="str">
        <f t="shared" si="59"/>
        <v/>
      </c>
      <c r="L326" s="60" t="str">
        <f t="shared" si="52"/>
        <v/>
      </c>
    </row>
    <row r="327" spans="1:12" ht="15" customHeight="1">
      <c r="A327" s="61">
        <f>IF(C327&gt;0,SUM(MAX($A$3:A326),IF(C327&gt;0,1,0)),0)</f>
        <v>0</v>
      </c>
      <c r="B327" s="61">
        <f>IF(C327=2,SUM(MAX($B$3:B326),IF(C327=2,1,0)),0)</f>
        <v>0</v>
      </c>
      <c r="C327" s="74">
        <f t="shared" ref="C327:C389" si="62">IF(G327&gt;0,1,0)</f>
        <v>0</v>
      </c>
      <c r="D327" s="68">
        <v>717658</v>
      </c>
      <c r="E327" s="69" t="s">
        <v>430</v>
      </c>
      <c r="F327" s="69" t="str">
        <f t="shared" si="60"/>
        <v/>
      </c>
      <c r="G327" s="70"/>
      <c r="H327" s="71" t="str">
        <f t="shared" si="61"/>
        <v/>
      </c>
      <c r="I327" s="72"/>
      <c r="J327" s="71" t="str">
        <f t="shared" si="59"/>
        <v/>
      </c>
      <c r="L327" s="60" t="str">
        <f t="shared" si="52"/>
        <v/>
      </c>
    </row>
    <row r="328" spans="1:12" ht="15" customHeight="1">
      <c r="A328" s="61">
        <f>IF(C328&gt;0,SUM(MAX($A$3:A327),IF(C328&gt;0,1,0)),0)</f>
        <v>0</v>
      </c>
      <c r="B328" s="61">
        <f>IF(C328=2,SUM(MAX($B$3:B327),IF(C328=2,1,0)),0)</f>
        <v>0</v>
      </c>
      <c r="C328" s="74">
        <f t="shared" si="62"/>
        <v>0</v>
      </c>
      <c r="D328" s="68" t="s">
        <v>431</v>
      </c>
      <c r="E328" s="69" t="s">
        <v>432</v>
      </c>
      <c r="F328" s="69" t="str">
        <f t="shared" si="60"/>
        <v/>
      </c>
      <c r="G328" s="70"/>
      <c r="H328" s="71" t="str">
        <f t="shared" si="61"/>
        <v/>
      </c>
      <c r="I328" s="72"/>
      <c r="J328" s="71" t="str">
        <f t="shared" si="59"/>
        <v/>
      </c>
      <c r="L328" s="60" t="str">
        <f t="shared" si="52"/>
        <v/>
      </c>
    </row>
    <row r="329" spans="1:12" ht="15" customHeight="1">
      <c r="A329" s="61">
        <f>IF(C329&gt;0,SUM(MAX($A$3:A328),IF(C329&gt;0,1,0)),0)</f>
        <v>0</v>
      </c>
      <c r="B329" s="61">
        <f>IF(C329=2,SUM(MAX($B$3:B328),IF(C329=2,1,0)),0)</f>
        <v>0</v>
      </c>
      <c r="C329" s="74">
        <f t="shared" si="62"/>
        <v>0</v>
      </c>
      <c r="D329" s="68" t="s">
        <v>433</v>
      </c>
      <c r="E329" s="69" t="s">
        <v>434</v>
      </c>
      <c r="F329" s="69" t="str">
        <f t="shared" si="60"/>
        <v/>
      </c>
      <c r="G329" s="70"/>
      <c r="H329" s="71" t="str">
        <f t="shared" si="61"/>
        <v/>
      </c>
      <c r="I329" s="72"/>
      <c r="J329" s="71" t="str">
        <f t="shared" si="59"/>
        <v/>
      </c>
      <c r="L329" s="60" t="str">
        <f t="shared" si="52"/>
        <v/>
      </c>
    </row>
    <row r="330" spans="1:12" ht="15" customHeight="1">
      <c r="A330" s="61">
        <f>IF(C330&gt;0,SUM(MAX($A$3:A329),IF(C330&gt;0,1,0)),0)</f>
        <v>0</v>
      </c>
      <c r="B330" s="61">
        <f>IF(C330=2,SUM(MAX($B$3:B329),IF(C330=2,1,0)),0)</f>
        <v>0</v>
      </c>
      <c r="C330" s="74">
        <f t="shared" si="62"/>
        <v>0</v>
      </c>
      <c r="D330" s="68" t="s">
        <v>435</v>
      </c>
      <c r="E330" s="69" t="s">
        <v>436</v>
      </c>
      <c r="F330" s="69" t="str">
        <f t="shared" si="60"/>
        <v/>
      </c>
      <c r="G330" s="70"/>
      <c r="H330" s="71" t="str">
        <f t="shared" si="61"/>
        <v/>
      </c>
      <c r="I330" s="72"/>
      <c r="J330" s="71" t="str">
        <f t="shared" si="59"/>
        <v/>
      </c>
      <c r="L330" s="60" t="str">
        <f t="shared" ref="L330:L393" si="63">IF(C330&gt;0,ROW(),"")</f>
        <v/>
      </c>
    </row>
    <row r="331" spans="1:12" ht="15" customHeight="1">
      <c r="A331" s="61">
        <f>IF(C331&gt;0,SUM(MAX($A$3:A330),IF(C331&gt;0,1,0)),0)</f>
        <v>0</v>
      </c>
      <c r="B331" s="61">
        <f>IF(C331=2,SUM(MAX($B$3:B330),IF(C331=2,1,0)),0)</f>
        <v>0</v>
      </c>
      <c r="C331" s="74">
        <f t="shared" si="62"/>
        <v>0</v>
      </c>
      <c r="D331" s="68">
        <v>717712</v>
      </c>
      <c r="E331" s="69" t="s">
        <v>437</v>
      </c>
      <c r="F331" s="69" t="str">
        <f t="shared" si="60"/>
        <v/>
      </c>
      <c r="G331" s="70"/>
      <c r="H331" s="71" t="str">
        <f t="shared" si="61"/>
        <v/>
      </c>
      <c r="I331" s="72"/>
      <c r="J331" s="71" t="str">
        <f t="shared" si="59"/>
        <v/>
      </c>
      <c r="L331" s="60" t="str">
        <f t="shared" si="63"/>
        <v/>
      </c>
    </row>
    <row r="332" spans="1:12" ht="15" customHeight="1">
      <c r="A332" s="61">
        <f>IF(C332&gt;0,SUM(MAX($A$3:A331),IF(C332&gt;0,1,0)),0)</f>
        <v>0</v>
      </c>
      <c r="B332" s="61">
        <f>IF(C332=2,SUM(MAX($B$3:B331),IF(C332=2,1,0)),0)</f>
        <v>0</v>
      </c>
      <c r="C332" s="74">
        <f t="shared" si="62"/>
        <v>0</v>
      </c>
      <c r="D332" s="68" t="s">
        <v>438</v>
      </c>
      <c r="E332" s="69" t="s">
        <v>439</v>
      </c>
      <c r="F332" s="69" t="str">
        <f t="shared" si="60"/>
        <v/>
      </c>
      <c r="G332" s="70"/>
      <c r="H332" s="71" t="str">
        <f t="shared" si="61"/>
        <v/>
      </c>
      <c r="I332" s="72"/>
      <c r="J332" s="71" t="str">
        <f t="shared" si="59"/>
        <v/>
      </c>
      <c r="L332" s="60" t="str">
        <f t="shared" si="63"/>
        <v/>
      </c>
    </row>
    <row r="333" spans="1:12" ht="15" customHeight="1">
      <c r="A333" s="61">
        <f>IF(C333&gt;0,SUM(MAX($A$3:A332),IF(C333&gt;0,1,0)),0)</f>
        <v>0</v>
      </c>
      <c r="B333" s="61">
        <f>IF(C333=2,SUM(MAX($B$3:B332),IF(C333=2,1,0)),0)</f>
        <v>0</v>
      </c>
      <c r="C333" s="74">
        <f t="shared" si="62"/>
        <v>0</v>
      </c>
      <c r="D333" s="68">
        <v>717728</v>
      </c>
      <c r="E333" s="69" t="s">
        <v>440</v>
      </c>
      <c r="F333" s="69" t="str">
        <f t="shared" si="60"/>
        <v/>
      </c>
      <c r="G333" s="70"/>
      <c r="H333" s="71" t="str">
        <f t="shared" si="61"/>
        <v/>
      </c>
      <c r="I333" s="72"/>
      <c r="J333" s="71" t="str">
        <f t="shared" si="59"/>
        <v/>
      </c>
      <c r="L333" s="60" t="str">
        <f t="shared" si="63"/>
        <v/>
      </c>
    </row>
    <row r="334" spans="1:12" ht="15" customHeight="1">
      <c r="A334" s="61">
        <f>IF(C334&gt;0,SUM(MAX($A$3:A333),IF(C334&gt;0,1,0)),0)</f>
        <v>0</v>
      </c>
      <c r="B334" s="61">
        <f>IF(C334=2,SUM(MAX($B$3:B333),IF(C334=2,1,0)),0)</f>
        <v>0</v>
      </c>
      <c r="C334" s="74">
        <f t="shared" si="62"/>
        <v>0</v>
      </c>
      <c r="D334" s="68">
        <v>717730</v>
      </c>
      <c r="E334" s="69" t="s">
        <v>441</v>
      </c>
      <c r="F334" s="69" t="str">
        <f t="shared" si="60"/>
        <v/>
      </c>
      <c r="G334" s="70"/>
      <c r="H334" s="71" t="str">
        <f t="shared" si="61"/>
        <v/>
      </c>
      <c r="I334" s="72"/>
      <c r="J334" s="71" t="str">
        <f t="shared" si="59"/>
        <v/>
      </c>
      <c r="L334" s="60" t="str">
        <f t="shared" si="63"/>
        <v/>
      </c>
    </row>
    <row r="335" spans="1:12" ht="15" customHeight="1">
      <c r="A335" s="61">
        <f>IF(C335&gt;0,SUM(MAX($A$3:A334),IF(C335&gt;0,1,0)),0)</f>
        <v>0</v>
      </c>
      <c r="B335" s="61">
        <f>IF(C335=2,SUM(MAX($B$3:B334),IF(C335=2,1,0)),0)</f>
        <v>0</v>
      </c>
      <c r="C335" s="74">
        <f t="shared" si="62"/>
        <v>0</v>
      </c>
      <c r="D335" s="68">
        <v>717732</v>
      </c>
      <c r="E335" s="69" t="s">
        <v>442</v>
      </c>
      <c r="F335" s="69" t="str">
        <f t="shared" si="60"/>
        <v/>
      </c>
      <c r="G335" s="70"/>
      <c r="H335" s="71" t="str">
        <f t="shared" si="61"/>
        <v/>
      </c>
      <c r="I335" s="72"/>
      <c r="J335" s="71" t="str">
        <f t="shared" si="59"/>
        <v/>
      </c>
      <c r="L335" s="60" t="str">
        <f t="shared" si="63"/>
        <v/>
      </c>
    </row>
    <row r="336" spans="1:12" ht="15" customHeight="1">
      <c r="A336" s="61">
        <f>IF(C336&gt;0,SUM(MAX($A$3:A335),IF(C336&gt;0,1,0)),0)</f>
        <v>0</v>
      </c>
      <c r="B336" s="61">
        <f>IF(C336=2,SUM(MAX($B$3:B335),IF(C336=2,1,0)),0)</f>
        <v>0</v>
      </c>
      <c r="C336" s="74">
        <f t="shared" si="62"/>
        <v>0</v>
      </c>
      <c r="D336" s="68">
        <v>717735</v>
      </c>
      <c r="E336" s="69" t="s">
        <v>443</v>
      </c>
      <c r="F336" s="69" t="str">
        <f t="shared" si="60"/>
        <v/>
      </c>
      <c r="G336" s="70"/>
      <c r="H336" s="71" t="str">
        <f t="shared" si="61"/>
        <v/>
      </c>
      <c r="I336" s="72"/>
      <c r="J336" s="71" t="str">
        <f t="shared" si="59"/>
        <v/>
      </c>
      <c r="L336" s="60" t="str">
        <f t="shared" si="63"/>
        <v/>
      </c>
    </row>
    <row r="337" spans="1:12" ht="15" customHeight="1">
      <c r="A337" s="61">
        <f>IF(C337&gt;0,SUM(MAX($A$3:A336),IF(C337&gt;0,1,0)),0)</f>
        <v>0</v>
      </c>
      <c r="B337" s="61">
        <f>IF(C337=2,SUM(MAX($B$3:B336),IF(C337=2,1,0)),0)</f>
        <v>0</v>
      </c>
      <c r="C337" s="74">
        <f t="shared" si="62"/>
        <v>0</v>
      </c>
      <c r="D337" s="68">
        <v>717738</v>
      </c>
      <c r="E337" s="69" t="s">
        <v>444</v>
      </c>
      <c r="F337" s="69" t="str">
        <f t="shared" si="60"/>
        <v/>
      </c>
      <c r="G337" s="70"/>
      <c r="H337" s="71" t="str">
        <f t="shared" si="61"/>
        <v/>
      </c>
      <c r="I337" s="72"/>
      <c r="J337" s="71" t="str">
        <f t="shared" si="59"/>
        <v/>
      </c>
      <c r="L337" s="60" t="str">
        <f t="shared" si="63"/>
        <v/>
      </c>
    </row>
    <row r="338" spans="1:12" ht="15" customHeight="1">
      <c r="A338" s="61">
        <f>IF(C338&gt;0,SUM(MAX($A$3:A337),IF(C338&gt;0,1,0)),0)</f>
        <v>0</v>
      </c>
      <c r="B338" s="61">
        <f>IF(C338=2,SUM(MAX($B$3:B337),IF(C338=2,1,0)),0)</f>
        <v>0</v>
      </c>
      <c r="C338" s="74">
        <f t="shared" si="62"/>
        <v>0</v>
      </c>
      <c r="D338" s="68">
        <v>717744</v>
      </c>
      <c r="E338" s="69" t="s">
        <v>445</v>
      </c>
      <c r="F338" s="69" t="str">
        <f t="shared" si="60"/>
        <v/>
      </c>
      <c r="G338" s="70"/>
      <c r="H338" s="71" t="str">
        <f t="shared" si="61"/>
        <v/>
      </c>
      <c r="I338" s="72"/>
      <c r="J338" s="71" t="str">
        <f t="shared" si="59"/>
        <v/>
      </c>
      <c r="L338" s="60" t="str">
        <f t="shared" si="63"/>
        <v/>
      </c>
    </row>
    <row r="339" spans="1:12" ht="15" customHeight="1">
      <c r="A339" s="61">
        <f>IF(C339&gt;0,SUM(MAX($A$3:A338),IF(C339&gt;0,1,0)),0)</f>
        <v>0</v>
      </c>
      <c r="B339" s="61">
        <f>IF(C339=2,SUM(MAX($B$3:B338),IF(C339=2,1,0)),0)</f>
        <v>0</v>
      </c>
      <c r="C339" s="74">
        <f t="shared" si="62"/>
        <v>0</v>
      </c>
      <c r="D339" s="68" t="s">
        <v>446</v>
      </c>
      <c r="E339" s="69" t="s">
        <v>447</v>
      </c>
      <c r="F339" s="69" t="str">
        <f t="shared" si="60"/>
        <v/>
      </c>
      <c r="G339" s="70"/>
      <c r="H339" s="71" t="str">
        <f t="shared" si="61"/>
        <v/>
      </c>
      <c r="I339" s="72"/>
      <c r="J339" s="71" t="str">
        <f t="shared" si="59"/>
        <v/>
      </c>
      <c r="L339" s="60" t="str">
        <f t="shared" si="63"/>
        <v/>
      </c>
    </row>
    <row r="340" spans="1:12" ht="15" customHeight="1">
      <c r="A340" s="61">
        <f>IF(C340&gt;0,SUM(MAX($A$3:A339),IF(C340&gt;0,1,0)),0)</f>
        <v>0</v>
      </c>
      <c r="B340" s="61">
        <f>IF(C340=2,SUM(MAX($B$3:B339),IF(C340=2,1,0)),0)</f>
        <v>0</v>
      </c>
      <c r="C340" s="74">
        <f t="shared" si="62"/>
        <v>0</v>
      </c>
      <c r="D340" s="68" t="s">
        <v>448</v>
      </c>
      <c r="E340" s="69" t="s">
        <v>449</v>
      </c>
      <c r="F340" s="69" t="str">
        <f t="shared" si="60"/>
        <v/>
      </c>
      <c r="G340" s="70"/>
      <c r="H340" s="71" t="str">
        <f t="shared" si="61"/>
        <v/>
      </c>
      <c r="I340" s="72"/>
      <c r="J340" s="71" t="str">
        <f t="shared" si="59"/>
        <v/>
      </c>
      <c r="L340" s="60" t="str">
        <f t="shared" si="63"/>
        <v/>
      </c>
    </row>
    <row r="341" spans="1:12" ht="15" customHeight="1">
      <c r="A341" s="61">
        <f>IF(C341&gt;0,SUM(MAX($A$3:A340),IF(C341&gt;0,1,0)),0)</f>
        <v>0</v>
      </c>
      <c r="B341" s="61">
        <f>IF(C341=2,SUM(MAX($B$3:B340),IF(C341=2,1,0)),0)</f>
        <v>0</v>
      </c>
      <c r="C341" s="74">
        <f t="shared" si="62"/>
        <v>0</v>
      </c>
      <c r="D341" s="68" t="s">
        <v>450</v>
      </c>
      <c r="E341" s="69" t="s">
        <v>451</v>
      </c>
      <c r="F341" s="69" t="str">
        <f t="shared" si="60"/>
        <v/>
      </c>
      <c r="G341" s="70"/>
      <c r="H341" s="71" t="str">
        <f t="shared" si="61"/>
        <v/>
      </c>
      <c r="I341" s="72"/>
      <c r="J341" s="71" t="str">
        <f t="shared" si="59"/>
        <v/>
      </c>
      <c r="L341" s="60" t="str">
        <f t="shared" si="63"/>
        <v/>
      </c>
    </row>
    <row r="342" spans="1:12" ht="15" customHeight="1">
      <c r="A342" s="61">
        <f>IF(C342&gt;0,SUM(MAX($A$3:A341),IF(C342&gt;0,1,0)),0)</f>
        <v>0</v>
      </c>
      <c r="B342" s="61">
        <f>IF(C342=2,SUM(MAX($B$3:B341),IF(C342=2,1,0)),0)</f>
        <v>0</v>
      </c>
      <c r="C342" s="74">
        <f t="shared" si="62"/>
        <v>0</v>
      </c>
      <c r="D342" s="68" t="s">
        <v>452</v>
      </c>
      <c r="E342" s="69" t="s">
        <v>453</v>
      </c>
      <c r="F342" s="69" t="str">
        <f t="shared" si="60"/>
        <v/>
      </c>
      <c r="G342" s="70"/>
      <c r="H342" s="71" t="str">
        <f t="shared" si="61"/>
        <v/>
      </c>
      <c r="I342" s="72"/>
      <c r="J342" s="71" t="str">
        <f t="shared" si="59"/>
        <v/>
      </c>
      <c r="L342" s="60" t="str">
        <f t="shared" si="63"/>
        <v/>
      </c>
    </row>
    <row r="343" spans="1:12" ht="15" customHeight="1">
      <c r="A343" s="61">
        <f>IF(C343&gt;0,SUM(MAX($A$3:A342),IF(C343&gt;0,1,0)),0)</f>
        <v>0</v>
      </c>
      <c r="B343" s="61">
        <f>IF(C343=2,SUM(MAX($B$3:B342),IF(C343=2,1,0)),0)</f>
        <v>0</v>
      </c>
      <c r="C343" s="74">
        <f t="shared" si="62"/>
        <v>0</v>
      </c>
      <c r="D343" s="68" t="s">
        <v>454</v>
      </c>
      <c r="E343" s="69" t="s">
        <v>455</v>
      </c>
      <c r="F343" s="69" t="str">
        <f t="shared" si="60"/>
        <v/>
      </c>
      <c r="G343" s="70"/>
      <c r="H343" s="71" t="str">
        <f t="shared" si="61"/>
        <v/>
      </c>
      <c r="I343" s="72"/>
      <c r="J343" s="71" t="str">
        <f t="shared" si="59"/>
        <v/>
      </c>
      <c r="L343" s="60" t="str">
        <f t="shared" si="63"/>
        <v/>
      </c>
    </row>
    <row r="344" spans="1:12" ht="15" customHeight="1">
      <c r="A344" s="61">
        <f>IF(C344&gt;0,SUM(MAX($A$3:A343),IF(C344&gt;0,1,0)),0)</f>
        <v>0</v>
      </c>
      <c r="B344" s="61">
        <f>IF(C344=2,SUM(MAX($B$3:B343),IF(C344=2,1,0)),0)</f>
        <v>0</v>
      </c>
      <c r="C344" s="74">
        <f t="shared" si="62"/>
        <v>0</v>
      </c>
      <c r="D344" s="68" t="s">
        <v>456</v>
      </c>
      <c r="E344" s="69" t="s">
        <v>457</v>
      </c>
      <c r="F344" s="69" t="str">
        <f t="shared" si="60"/>
        <v/>
      </c>
      <c r="G344" s="70"/>
      <c r="H344" s="71" t="str">
        <f t="shared" si="61"/>
        <v/>
      </c>
      <c r="I344" s="72"/>
      <c r="J344" s="71" t="str">
        <f t="shared" si="59"/>
        <v/>
      </c>
      <c r="L344" s="60" t="str">
        <f t="shared" si="63"/>
        <v/>
      </c>
    </row>
    <row r="345" spans="1:12" ht="15" customHeight="1">
      <c r="A345" s="61">
        <f>IF(C345&gt;0,SUM(MAX($A$3:A344),IF(C345&gt;0,1,0)),0)</f>
        <v>0</v>
      </c>
      <c r="B345" s="61">
        <f>IF(C345=2,SUM(MAX($B$3:B344),IF(C345=2,1,0)),0)</f>
        <v>0</v>
      </c>
      <c r="C345" s="74">
        <f t="shared" si="62"/>
        <v>0</v>
      </c>
      <c r="D345" s="68">
        <v>717784</v>
      </c>
      <c r="E345" s="69" t="s">
        <v>458</v>
      </c>
      <c r="F345" s="69" t="str">
        <f t="shared" si="60"/>
        <v/>
      </c>
      <c r="G345" s="70"/>
      <c r="H345" s="71" t="str">
        <f t="shared" si="61"/>
        <v/>
      </c>
      <c r="I345" s="72"/>
      <c r="J345" s="71" t="str">
        <f t="shared" si="59"/>
        <v/>
      </c>
      <c r="L345" s="60" t="str">
        <f t="shared" si="63"/>
        <v/>
      </c>
    </row>
    <row r="346" spans="1:12" ht="15" customHeight="1">
      <c r="A346" s="61">
        <f>IF(C346&gt;0,SUM(MAX($A$3:A345),IF(C346&gt;0,1,0)),0)</f>
        <v>0</v>
      </c>
      <c r="B346" s="61">
        <f>IF(C346=2,SUM(MAX($B$3:B345),IF(C346=2,1,0)),0)</f>
        <v>0</v>
      </c>
      <c r="C346" s="74">
        <f t="shared" si="62"/>
        <v>0</v>
      </c>
      <c r="D346" s="68" t="s">
        <v>459</v>
      </c>
      <c r="E346" s="69" t="s">
        <v>460</v>
      </c>
      <c r="F346" s="69" t="str">
        <f t="shared" si="60"/>
        <v/>
      </c>
      <c r="G346" s="70"/>
      <c r="H346" s="71" t="str">
        <f t="shared" si="61"/>
        <v/>
      </c>
      <c r="I346" s="72"/>
      <c r="J346" s="71" t="str">
        <f t="shared" si="59"/>
        <v/>
      </c>
      <c r="L346" s="60" t="str">
        <f t="shared" si="63"/>
        <v/>
      </c>
    </row>
    <row r="347" spans="1:12" ht="15" customHeight="1">
      <c r="A347" s="61">
        <f>IF(C347&gt;0,SUM(MAX($A$3:A346),IF(C347&gt;0,1,0)),0)</f>
        <v>0</v>
      </c>
      <c r="B347" s="61">
        <f>IF(C347=2,SUM(MAX($B$3:B346),IF(C347=2,1,0)),0)</f>
        <v>0</v>
      </c>
      <c r="C347" s="74">
        <f t="shared" si="62"/>
        <v>0</v>
      </c>
      <c r="D347" s="68" t="s">
        <v>461</v>
      </c>
      <c r="E347" s="69" t="s">
        <v>462</v>
      </c>
      <c r="F347" s="69" t="str">
        <f t="shared" ref="F347:F367" si="64">IFERROR(VLOOKUP(VALUE(D347),BIDITEM,3,FALSE),"")</f>
        <v/>
      </c>
      <c r="G347" s="70"/>
      <c r="H347" s="71" t="str">
        <f t="shared" ref="H347:H367" si="65">IF(AND(G347&gt;0,I347=0),IFERROR(VLOOKUP(VALUE(D347),BIDITEM,4,FALSE),""),"")</f>
        <v/>
      </c>
      <c r="I347" s="72"/>
      <c r="J347" s="71" t="str">
        <f t="shared" ref="J347:J367" si="66">IF(AND(G347&gt;0,OR(H347&gt;0,I347&gt;0)),IF(I347&gt;0,PRODUCT(I347,G347),PRODUCT(H347,G347)),"")</f>
        <v/>
      </c>
      <c r="L347" s="60" t="str">
        <f t="shared" si="63"/>
        <v/>
      </c>
    </row>
    <row r="348" spans="1:12" ht="15" customHeight="1">
      <c r="A348" s="61">
        <f>IF(C348&gt;0,SUM(MAX($A$3:A347),IF(C348&gt;0,1,0)),0)</f>
        <v>0</v>
      </c>
      <c r="B348" s="61">
        <f>IF(C348=2,SUM(MAX($B$3:B347),IF(C348=2,1,0)),0)</f>
        <v>0</v>
      </c>
      <c r="C348" s="74">
        <f t="shared" si="62"/>
        <v>0</v>
      </c>
      <c r="D348" s="68">
        <v>717790</v>
      </c>
      <c r="E348" s="69" t="s">
        <v>463</v>
      </c>
      <c r="F348" s="69" t="str">
        <f t="shared" si="64"/>
        <v/>
      </c>
      <c r="G348" s="70"/>
      <c r="H348" s="71" t="str">
        <f t="shared" si="65"/>
        <v/>
      </c>
      <c r="I348" s="72"/>
      <c r="J348" s="71" t="str">
        <f t="shared" si="66"/>
        <v/>
      </c>
      <c r="L348" s="60" t="str">
        <f t="shared" si="63"/>
        <v/>
      </c>
    </row>
    <row r="349" spans="1:12" ht="15" customHeight="1">
      <c r="A349" s="61">
        <f>IF(C349&gt;0,SUM(MAX($A$3:A348),IF(C349&gt;0,1,0)),0)</f>
        <v>0</v>
      </c>
      <c r="B349" s="61">
        <f>IF(C349=2,SUM(MAX($B$3:B348),IF(C349=2,1,0)),0)</f>
        <v>0</v>
      </c>
      <c r="C349" s="74">
        <f t="shared" si="62"/>
        <v>0</v>
      </c>
      <c r="D349" s="68">
        <v>717792</v>
      </c>
      <c r="E349" s="69" t="s">
        <v>464</v>
      </c>
      <c r="F349" s="69" t="str">
        <f t="shared" si="64"/>
        <v/>
      </c>
      <c r="G349" s="70"/>
      <c r="H349" s="71" t="str">
        <f t="shared" si="65"/>
        <v/>
      </c>
      <c r="I349" s="72"/>
      <c r="J349" s="71" t="str">
        <f t="shared" si="66"/>
        <v/>
      </c>
      <c r="L349" s="60" t="str">
        <f t="shared" si="63"/>
        <v/>
      </c>
    </row>
    <row r="350" spans="1:12" ht="15" customHeight="1">
      <c r="A350" s="61">
        <f>IF(C350&gt;0,SUM(MAX($A$3:A349),IF(C350&gt;0,1,0)),0)</f>
        <v>0</v>
      </c>
      <c r="B350" s="61">
        <f>IF(C350=2,SUM(MAX($B$3:B349),IF(C350=2,1,0)),0)</f>
        <v>0</v>
      </c>
      <c r="C350" s="74">
        <f t="shared" si="62"/>
        <v>0</v>
      </c>
      <c r="D350" s="68">
        <v>717795</v>
      </c>
      <c r="E350" s="69" t="s">
        <v>465</v>
      </c>
      <c r="F350" s="69" t="str">
        <f t="shared" si="64"/>
        <v/>
      </c>
      <c r="G350" s="70"/>
      <c r="H350" s="71" t="str">
        <f t="shared" si="65"/>
        <v/>
      </c>
      <c r="I350" s="72"/>
      <c r="J350" s="71" t="str">
        <f t="shared" si="66"/>
        <v/>
      </c>
      <c r="L350" s="60" t="str">
        <f t="shared" si="63"/>
        <v/>
      </c>
    </row>
    <row r="351" spans="1:12" ht="15" customHeight="1">
      <c r="A351" s="61">
        <f>IF(C351&gt;0,SUM(MAX($A$3:A350),IF(C351&gt;0,1,0)),0)</f>
        <v>0</v>
      </c>
      <c r="B351" s="61">
        <f>IF(C351=2,SUM(MAX($B$3:B350),IF(C351=2,1,0)),0)</f>
        <v>0</v>
      </c>
      <c r="C351" s="74">
        <f t="shared" si="62"/>
        <v>0</v>
      </c>
      <c r="D351" s="68">
        <v>717826</v>
      </c>
      <c r="E351" s="69" t="s">
        <v>466</v>
      </c>
      <c r="F351" s="69" t="str">
        <f t="shared" si="64"/>
        <v/>
      </c>
      <c r="G351" s="70"/>
      <c r="H351" s="71" t="str">
        <f t="shared" si="65"/>
        <v/>
      </c>
      <c r="I351" s="72"/>
      <c r="J351" s="71" t="str">
        <f t="shared" si="66"/>
        <v/>
      </c>
      <c r="L351" s="60" t="str">
        <f t="shared" si="63"/>
        <v/>
      </c>
    </row>
    <row r="352" spans="1:12" ht="15" customHeight="1">
      <c r="A352" s="61">
        <f>IF(C352&gt;0,SUM(MAX($A$3:A351),IF(C352&gt;0,1,0)),0)</f>
        <v>0</v>
      </c>
      <c r="B352" s="61">
        <f>IF(C352=2,SUM(MAX($B$3:B351),IF(C352=2,1,0)),0)</f>
        <v>0</v>
      </c>
      <c r="C352" s="74">
        <f t="shared" si="62"/>
        <v>0</v>
      </c>
      <c r="D352" s="68">
        <v>717828</v>
      </c>
      <c r="E352" s="69" t="s">
        <v>467</v>
      </c>
      <c r="F352" s="69" t="str">
        <f t="shared" si="64"/>
        <v/>
      </c>
      <c r="G352" s="70"/>
      <c r="H352" s="71" t="str">
        <f t="shared" si="65"/>
        <v/>
      </c>
      <c r="I352" s="72"/>
      <c r="J352" s="71" t="str">
        <f t="shared" si="66"/>
        <v/>
      </c>
      <c r="L352" s="60" t="str">
        <f t="shared" si="63"/>
        <v/>
      </c>
    </row>
    <row r="353" spans="1:12" ht="15" customHeight="1">
      <c r="A353" s="61">
        <f>IF(C353&gt;0,SUM(MAX($A$3:A352),IF(C353&gt;0,1,0)),0)</f>
        <v>0</v>
      </c>
      <c r="B353" s="61">
        <f>IF(C353=2,SUM(MAX($B$3:B352),IF(C353=2,1,0)),0)</f>
        <v>0</v>
      </c>
      <c r="C353" s="74">
        <f t="shared" si="62"/>
        <v>0</v>
      </c>
      <c r="D353" s="68">
        <v>717830</v>
      </c>
      <c r="E353" s="69" t="s">
        <v>468</v>
      </c>
      <c r="F353" s="69" t="str">
        <f t="shared" si="64"/>
        <v/>
      </c>
      <c r="G353" s="70"/>
      <c r="H353" s="71" t="str">
        <f t="shared" si="65"/>
        <v/>
      </c>
      <c r="I353" s="72"/>
      <c r="J353" s="71" t="str">
        <f t="shared" si="66"/>
        <v/>
      </c>
      <c r="L353" s="60" t="str">
        <f t="shared" si="63"/>
        <v/>
      </c>
    </row>
    <row r="354" spans="1:12" ht="15" customHeight="1">
      <c r="A354" s="61">
        <f>IF(C354&gt;0,SUM(MAX($A$3:A353),IF(C354&gt;0,1,0)),0)</f>
        <v>0</v>
      </c>
      <c r="B354" s="61">
        <f>IF(C354=2,SUM(MAX($B$3:B353),IF(C354=2,1,0)),0)</f>
        <v>0</v>
      </c>
      <c r="C354" s="74">
        <f t="shared" si="62"/>
        <v>0</v>
      </c>
      <c r="D354" s="68" t="s">
        <v>469</v>
      </c>
      <c r="E354" s="69" t="s">
        <v>470</v>
      </c>
      <c r="F354" s="69" t="str">
        <f t="shared" si="64"/>
        <v/>
      </c>
      <c r="G354" s="70"/>
      <c r="H354" s="71" t="str">
        <f t="shared" si="65"/>
        <v/>
      </c>
      <c r="I354" s="72"/>
      <c r="J354" s="71" t="str">
        <f t="shared" si="66"/>
        <v/>
      </c>
      <c r="L354" s="60" t="str">
        <f t="shared" si="63"/>
        <v/>
      </c>
    </row>
    <row r="355" spans="1:12" ht="15" customHeight="1">
      <c r="A355" s="61">
        <f>IF(C355&gt;0,SUM(MAX($A$3:A354),IF(C355&gt;0,1,0)),0)</f>
        <v>0</v>
      </c>
      <c r="B355" s="61">
        <f>IF(C355=2,SUM(MAX($B$3:B354),IF(C355=2,1,0)),0)</f>
        <v>0</v>
      </c>
      <c r="C355" s="74">
        <f t="shared" si="62"/>
        <v>0</v>
      </c>
      <c r="D355" s="68" t="s">
        <v>471</v>
      </c>
      <c r="E355" s="69" t="s">
        <v>472</v>
      </c>
      <c r="F355" s="69" t="str">
        <f t="shared" si="64"/>
        <v/>
      </c>
      <c r="G355" s="70"/>
      <c r="H355" s="71" t="str">
        <f t="shared" si="65"/>
        <v/>
      </c>
      <c r="I355" s="72"/>
      <c r="J355" s="71" t="str">
        <f t="shared" si="66"/>
        <v/>
      </c>
      <c r="L355" s="60" t="str">
        <f t="shared" si="63"/>
        <v/>
      </c>
    </row>
    <row r="356" spans="1:12" ht="15" customHeight="1">
      <c r="A356" s="61">
        <f>IF(C356&gt;0,SUM(MAX($A$3:A355),IF(C356&gt;0,1,0)),0)</f>
        <v>0</v>
      </c>
      <c r="B356" s="61">
        <f>IF(C356=2,SUM(MAX($B$3:B355),IF(C356=2,1,0)),0)</f>
        <v>0</v>
      </c>
      <c r="C356" s="74">
        <f t="shared" si="62"/>
        <v>0</v>
      </c>
      <c r="D356" s="68">
        <v>717850</v>
      </c>
      <c r="E356" s="69" t="s">
        <v>473</v>
      </c>
      <c r="F356" s="69" t="str">
        <f t="shared" si="64"/>
        <v/>
      </c>
      <c r="G356" s="70"/>
      <c r="H356" s="71" t="str">
        <f t="shared" si="65"/>
        <v/>
      </c>
      <c r="I356" s="72"/>
      <c r="J356" s="71" t="str">
        <f t="shared" si="66"/>
        <v/>
      </c>
      <c r="L356" s="60" t="str">
        <f t="shared" si="63"/>
        <v/>
      </c>
    </row>
    <row r="357" spans="1:12" ht="15" customHeight="1">
      <c r="A357" s="61">
        <f>IF(C357&gt;0,SUM(MAX($A$3:A356),IF(C357&gt;0,1,0)),0)</f>
        <v>0</v>
      </c>
      <c r="B357" s="61">
        <f>IF(C357=2,SUM(MAX($B$3:B356),IF(C357=2,1,0)),0)</f>
        <v>0</v>
      </c>
      <c r="C357" s="74">
        <f t="shared" si="62"/>
        <v>0</v>
      </c>
      <c r="D357" s="68">
        <v>717852</v>
      </c>
      <c r="E357" s="69" t="s">
        <v>474</v>
      </c>
      <c r="F357" s="69" t="str">
        <f t="shared" si="64"/>
        <v/>
      </c>
      <c r="G357" s="70"/>
      <c r="H357" s="71" t="str">
        <f t="shared" si="65"/>
        <v/>
      </c>
      <c r="I357" s="72"/>
      <c r="J357" s="71" t="str">
        <f t="shared" si="66"/>
        <v/>
      </c>
      <c r="L357" s="60" t="str">
        <f t="shared" si="63"/>
        <v/>
      </c>
    </row>
    <row r="358" spans="1:12" ht="15" customHeight="1">
      <c r="A358" s="61">
        <f>IF(C358&gt;0,SUM(MAX($A$3:A357),IF(C358&gt;0,1,0)),0)</f>
        <v>0</v>
      </c>
      <c r="B358" s="61">
        <f>IF(C358=2,SUM(MAX($B$3:B357),IF(C358=2,1,0)),0)</f>
        <v>0</v>
      </c>
      <c r="C358" s="74">
        <f t="shared" si="62"/>
        <v>0</v>
      </c>
      <c r="D358" s="68" t="s">
        <v>475</v>
      </c>
      <c r="E358" s="69" t="s">
        <v>476</v>
      </c>
      <c r="F358" s="69" t="str">
        <f t="shared" si="64"/>
        <v/>
      </c>
      <c r="G358" s="70"/>
      <c r="H358" s="71" t="str">
        <f t="shared" si="65"/>
        <v/>
      </c>
      <c r="I358" s="72"/>
      <c r="J358" s="71" t="str">
        <f t="shared" si="66"/>
        <v/>
      </c>
      <c r="L358" s="60" t="str">
        <f t="shared" si="63"/>
        <v/>
      </c>
    </row>
    <row r="359" spans="1:12" ht="15" customHeight="1">
      <c r="A359" s="61">
        <f>IF(C359&gt;0,SUM(MAX($A$3:A358),IF(C359&gt;0,1,0)),0)</f>
        <v>0</v>
      </c>
      <c r="B359" s="61">
        <f>IF(C359=2,SUM(MAX($B$3:B358),IF(C359=2,1,0)),0)</f>
        <v>0</v>
      </c>
      <c r="C359" s="74">
        <f t="shared" si="62"/>
        <v>0</v>
      </c>
      <c r="D359" s="68" t="s">
        <v>477</v>
      </c>
      <c r="E359" s="69" t="s">
        <v>478</v>
      </c>
      <c r="F359" s="69" t="str">
        <f t="shared" si="64"/>
        <v/>
      </c>
      <c r="G359" s="70"/>
      <c r="H359" s="71" t="str">
        <f t="shared" si="65"/>
        <v/>
      </c>
      <c r="I359" s="72"/>
      <c r="J359" s="71" t="str">
        <f t="shared" si="66"/>
        <v/>
      </c>
      <c r="L359" s="60" t="str">
        <f t="shared" si="63"/>
        <v/>
      </c>
    </row>
    <row r="360" spans="1:12" ht="15" customHeight="1">
      <c r="A360" s="61">
        <f>IF(C360&gt;0,SUM(MAX($A$3:A359),IF(C360&gt;0,1,0)),0)</f>
        <v>0</v>
      </c>
      <c r="B360" s="61">
        <f>IF(C360=2,SUM(MAX($B$3:B359),IF(C360=2,1,0)),0)</f>
        <v>0</v>
      </c>
      <c r="C360" s="74">
        <f t="shared" si="62"/>
        <v>0</v>
      </c>
      <c r="D360" s="68">
        <v>717870</v>
      </c>
      <c r="E360" s="69" t="s">
        <v>479</v>
      </c>
      <c r="F360" s="69" t="str">
        <f t="shared" si="64"/>
        <v/>
      </c>
      <c r="G360" s="70"/>
      <c r="H360" s="71" t="str">
        <f t="shared" si="65"/>
        <v/>
      </c>
      <c r="I360" s="72"/>
      <c r="J360" s="71" t="str">
        <f t="shared" si="66"/>
        <v/>
      </c>
      <c r="L360" s="60" t="str">
        <f t="shared" si="63"/>
        <v/>
      </c>
    </row>
    <row r="361" spans="1:12" ht="15" customHeight="1">
      <c r="A361" s="61">
        <f>IF(C361&gt;0,SUM(MAX($A$3:A360),IF(C361&gt;0,1,0)),0)</f>
        <v>0</v>
      </c>
      <c r="B361" s="61">
        <f>IF(C361=2,SUM(MAX($B$3:B360),IF(C361=2,1,0)),0)</f>
        <v>0</v>
      </c>
      <c r="C361" s="74">
        <f t="shared" si="62"/>
        <v>0</v>
      </c>
      <c r="D361" s="68" t="s">
        <v>480</v>
      </c>
      <c r="E361" s="69" t="s">
        <v>481</v>
      </c>
      <c r="F361" s="69" t="str">
        <f t="shared" si="64"/>
        <v/>
      </c>
      <c r="G361" s="70"/>
      <c r="H361" s="71" t="str">
        <f t="shared" si="65"/>
        <v/>
      </c>
      <c r="I361" s="72"/>
      <c r="J361" s="71" t="str">
        <f t="shared" si="66"/>
        <v/>
      </c>
      <c r="L361" s="60" t="str">
        <f t="shared" si="63"/>
        <v/>
      </c>
    </row>
    <row r="362" spans="1:12" ht="15" customHeight="1">
      <c r="A362" s="61">
        <f>IF(C362&gt;0,SUM(MAX($A$3:A361),IF(C362&gt;0,1,0)),0)</f>
        <v>0</v>
      </c>
      <c r="B362" s="61">
        <f>IF(C362=2,SUM(MAX($B$3:B361),IF(C362=2,1,0)),0)</f>
        <v>0</v>
      </c>
      <c r="C362" s="74">
        <f t="shared" si="62"/>
        <v>0</v>
      </c>
      <c r="D362" s="68" t="s">
        <v>482</v>
      </c>
      <c r="E362" s="69" t="s">
        <v>483</v>
      </c>
      <c r="F362" s="69" t="str">
        <f t="shared" si="64"/>
        <v/>
      </c>
      <c r="G362" s="70"/>
      <c r="H362" s="71" t="str">
        <f t="shared" si="65"/>
        <v/>
      </c>
      <c r="I362" s="72"/>
      <c r="J362" s="71" t="str">
        <f t="shared" si="66"/>
        <v/>
      </c>
      <c r="L362" s="60" t="str">
        <f t="shared" si="63"/>
        <v/>
      </c>
    </row>
    <row r="363" spans="1:12" ht="15" customHeight="1">
      <c r="A363" s="61">
        <f>IF(C363&gt;0,SUM(MAX($A$3:A362),IF(C363&gt;0,1,0)),0)</f>
        <v>0</v>
      </c>
      <c r="B363" s="61">
        <f>IF(C363=2,SUM(MAX($B$3:B362),IF(C363=2,1,0)),0)</f>
        <v>0</v>
      </c>
      <c r="C363" s="74">
        <f t="shared" si="62"/>
        <v>0</v>
      </c>
      <c r="D363" s="68" t="s">
        <v>484</v>
      </c>
      <c r="E363" s="69" t="s">
        <v>485</v>
      </c>
      <c r="F363" s="69" t="str">
        <f t="shared" si="64"/>
        <v/>
      </c>
      <c r="G363" s="70"/>
      <c r="H363" s="71" t="str">
        <f t="shared" si="65"/>
        <v/>
      </c>
      <c r="I363" s="72"/>
      <c r="J363" s="71" t="str">
        <f t="shared" si="66"/>
        <v/>
      </c>
      <c r="L363" s="60" t="str">
        <f t="shared" si="63"/>
        <v/>
      </c>
    </row>
    <row r="364" spans="1:12" ht="15" customHeight="1">
      <c r="A364" s="61">
        <f>IF(C364&gt;0,SUM(MAX($A$3:A363),IF(C364&gt;0,1,0)),0)</f>
        <v>0</v>
      </c>
      <c r="B364" s="61">
        <f>IF(C364=2,SUM(MAX($B$3:B363),IF(C364=2,1,0)),0)</f>
        <v>0</v>
      </c>
      <c r="C364" s="74">
        <f t="shared" si="62"/>
        <v>0</v>
      </c>
      <c r="D364" s="68" t="s">
        <v>486</v>
      </c>
      <c r="E364" s="69" t="s">
        <v>487</v>
      </c>
      <c r="F364" s="69" t="str">
        <f t="shared" si="64"/>
        <v/>
      </c>
      <c r="G364" s="70"/>
      <c r="H364" s="71" t="str">
        <f t="shared" si="65"/>
        <v/>
      </c>
      <c r="I364" s="72"/>
      <c r="J364" s="71" t="str">
        <f t="shared" si="66"/>
        <v/>
      </c>
      <c r="L364" s="60" t="str">
        <f t="shared" si="63"/>
        <v/>
      </c>
    </row>
    <row r="365" spans="1:12" ht="15" customHeight="1">
      <c r="A365" s="61">
        <f>IF(C365&gt;0,SUM(MAX($A$3:A364),IF(C365&gt;0,1,0)),0)</f>
        <v>0</v>
      </c>
      <c r="B365" s="61">
        <f>IF(C365=2,SUM(MAX($B$3:B364),IF(C365=2,1,0)),0)</f>
        <v>0</v>
      </c>
      <c r="C365" s="74">
        <f t="shared" si="62"/>
        <v>0</v>
      </c>
      <c r="D365" s="68" t="s">
        <v>488</v>
      </c>
      <c r="E365" s="69" t="s">
        <v>489</v>
      </c>
      <c r="F365" s="69" t="str">
        <f t="shared" si="64"/>
        <v/>
      </c>
      <c r="G365" s="70"/>
      <c r="H365" s="71" t="str">
        <f t="shared" si="65"/>
        <v/>
      </c>
      <c r="I365" s="72"/>
      <c r="J365" s="71" t="str">
        <f t="shared" si="66"/>
        <v/>
      </c>
      <c r="L365" s="60" t="str">
        <f t="shared" si="63"/>
        <v/>
      </c>
    </row>
    <row r="366" spans="1:12" ht="15" customHeight="1">
      <c r="A366" s="61">
        <f>IF(C366&gt;0,SUM(MAX($A$3:A365),IF(C366&gt;0,1,0)),0)</f>
        <v>0</v>
      </c>
      <c r="B366" s="61">
        <f>IF(C366=2,SUM(MAX($B$3:B365),IF(C366=2,1,0)),0)</f>
        <v>0</v>
      </c>
      <c r="C366" s="74">
        <f t="shared" si="62"/>
        <v>0</v>
      </c>
      <c r="D366" s="68">
        <v>717985</v>
      </c>
      <c r="E366" s="69" t="s">
        <v>490</v>
      </c>
      <c r="F366" s="69" t="str">
        <f t="shared" si="64"/>
        <v/>
      </c>
      <c r="G366" s="70"/>
      <c r="H366" s="71" t="str">
        <f t="shared" si="65"/>
        <v/>
      </c>
      <c r="I366" s="72"/>
      <c r="J366" s="71" t="str">
        <f t="shared" si="66"/>
        <v/>
      </c>
      <c r="L366" s="60" t="str">
        <f t="shared" si="63"/>
        <v/>
      </c>
    </row>
    <row r="367" spans="1:12" ht="15" customHeight="1">
      <c r="A367" s="61">
        <f>IF(C367&gt;0,SUM(MAX($A$3:A366),IF(C367&gt;0,1,0)),0)</f>
        <v>0</v>
      </c>
      <c r="B367" s="61">
        <f>IF(C367=2,SUM(MAX($B$3:B366),IF(C367=2,1,0)),0)</f>
        <v>0</v>
      </c>
      <c r="C367" s="74">
        <f t="shared" si="62"/>
        <v>0</v>
      </c>
      <c r="D367" s="68">
        <v>717990</v>
      </c>
      <c r="E367" s="69" t="s">
        <v>491</v>
      </c>
      <c r="F367" s="69" t="str">
        <f t="shared" si="64"/>
        <v/>
      </c>
      <c r="G367" s="70"/>
      <c r="H367" s="71" t="str">
        <f t="shared" si="65"/>
        <v/>
      </c>
      <c r="I367" s="72"/>
      <c r="J367" s="71" t="str">
        <f t="shared" si="66"/>
        <v/>
      </c>
      <c r="L367" s="60" t="str">
        <f t="shared" si="63"/>
        <v/>
      </c>
    </row>
    <row r="368" spans="1:12" ht="15" customHeight="1">
      <c r="A368" s="61">
        <f>IF(C368&gt;0,SUM(MAX($A$3:A367),IF(C368&gt;0,1,0)),0)</f>
        <v>0</v>
      </c>
      <c r="B368" s="61">
        <f>IF(C368=2,SUM(MAX($B$3:B367),IF(C368=2,1,0)),0)</f>
        <v>0</v>
      </c>
      <c r="C368" s="74">
        <f t="shared" si="62"/>
        <v>0</v>
      </c>
      <c r="D368" s="54"/>
      <c r="E368" s="55"/>
      <c r="F368" s="55"/>
      <c r="G368" s="56"/>
      <c r="H368" s="57"/>
      <c r="I368" s="57"/>
      <c r="J368" s="58"/>
      <c r="L368" s="60" t="str">
        <f t="shared" si="63"/>
        <v/>
      </c>
    </row>
    <row r="369" spans="1:12" ht="15" customHeight="1">
      <c r="A369" s="61">
        <f>IF(C369&gt;0,SUM(MAX($A$3:A368),IF(C369&gt;0,1,0)),0)</f>
        <v>0</v>
      </c>
      <c r="B369" s="61">
        <f>IF(C369=2,SUM(MAX($B$3:B368),IF(C369=2,1,0)),0)</f>
        <v>0</v>
      </c>
      <c r="C369" s="62">
        <f>IF(SUM(C370:C371)&gt;0,2,0)</f>
        <v>0</v>
      </c>
      <c r="D369" s="63" t="s">
        <v>492</v>
      </c>
      <c r="E369" s="63" t="s">
        <v>493</v>
      </c>
      <c r="F369" s="64"/>
      <c r="G369" s="65"/>
      <c r="H369" s="66"/>
      <c r="I369" s="66"/>
      <c r="J369" s="67">
        <f>SUM(J370:J371)</f>
        <v>0</v>
      </c>
      <c r="L369" s="60" t="str">
        <f t="shared" si="63"/>
        <v/>
      </c>
    </row>
    <row r="370" spans="1:12" ht="15" customHeight="1">
      <c r="A370" s="61">
        <f>IF(C370&gt;0,SUM(MAX($A$3:A369),IF(C370&gt;0,1,0)),0)</f>
        <v>0</v>
      </c>
      <c r="B370" s="61">
        <f>IF(C370=2,SUM(MAX($B$3:B369),IF(C370=2,1,0)),0)</f>
        <v>0</v>
      </c>
      <c r="C370" s="74">
        <f t="shared" si="62"/>
        <v>0</v>
      </c>
      <c r="D370" s="68" t="s">
        <v>494</v>
      </c>
      <c r="E370" s="69" t="s">
        <v>495</v>
      </c>
      <c r="F370" s="69" t="str">
        <f>IFERROR(VLOOKUP(VALUE(D370),BIDITEM,3,FALSE),"")</f>
        <v/>
      </c>
      <c r="G370" s="70"/>
      <c r="H370" s="71" t="str">
        <f>IF(AND(G370&gt;0,I370=0),IFERROR(VLOOKUP(VALUE(D370),BIDITEM,4,FALSE),""),"")</f>
        <v/>
      </c>
      <c r="I370" s="72"/>
      <c r="J370" s="71" t="str">
        <f t="shared" ref="J370:J371" si="67">IF(AND(G370&gt;0,OR(H370&gt;0,I370&gt;0)),IF(I370&gt;0,PRODUCT(I370,G370),PRODUCT(H370,G370)),"")</f>
        <v/>
      </c>
      <c r="L370" s="60" t="str">
        <f t="shared" si="63"/>
        <v/>
      </c>
    </row>
    <row r="371" spans="1:12" ht="15" customHeight="1">
      <c r="A371" s="61">
        <f>IF(C371&gt;0,SUM(MAX($A$3:A370),IF(C371&gt;0,1,0)),0)</f>
        <v>0</v>
      </c>
      <c r="B371" s="61">
        <f>IF(C371=2,SUM(MAX($B$3:B370),IF(C371=2,1,0)),0)</f>
        <v>0</v>
      </c>
      <c r="C371" s="74">
        <f t="shared" si="62"/>
        <v>0</v>
      </c>
      <c r="D371" s="68" t="s">
        <v>496</v>
      </c>
      <c r="E371" s="69" t="s">
        <v>497</v>
      </c>
      <c r="F371" s="69" t="str">
        <f>IFERROR(VLOOKUP(VALUE(D371),BIDITEM,3,FALSE),"")</f>
        <v/>
      </c>
      <c r="G371" s="70"/>
      <c r="H371" s="71" t="str">
        <f>IF(AND(G371&gt;0,I371=0),IFERROR(VLOOKUP(VALUE(D371),BIDITEM,4,FALSE),""),"")</f>
        <v/>
      </c>
      <c r="I371" s="72"/>
      <c r="J371" s="71" t="str">
        <f t="shared" si="67"/>
        <v/>
      </c>
      <c r="L371" s="60" t="str">
        <f t="shared" si="63"/>
        <v/>
      </c>
    </row>
    <row r="372" spans="1:12" ht="15" customHeight="1">
      <c r="A372" s="61">
        <f>IF(C372&gt;0,SUM(MAX($A$3:A371),IF(C372&gt;0,1,0)),0)</f>
        <v>0</v>
      </c>
      <c r="B372" s="61">
        <f>IF(C372=2,SUM(MAX($B$3:B371),IF(C372=2,1,0)),0)</f>
        <v>0</v>
      </c>
      <c r="C372" s="74">
        <f t="shared" si="62"/>
        <v>0</v>
      </c>
      <c r="D372" s="54"/>
      <c r="E372" s="55"/>
      <c r="F372" s="55"/>
      <c r="G372" s="56"/>
      <c r="H372" s="57"/>
      <c r="I372" s="57"/>
      <c r="J372" s="58"/>
      <c r="L372" s="60" t="str">
        <f t="shared" si="63"/>
        <v/>
      </c>
    </row>
    <row r="373" spans="1:12" ht="15" customHeight="1">
      <c r="A373" s="61">
        <f>IF(C373&gt;0,SUM(MAX($A$3:A372),IF(C373&gt;0,1,0)),0)</f>
        <v>0</v>
      </c>
      <c r="B373" s="61">
        <f>IF(C373=2,SUM(MAX($B$3:B372),IF(C373=2,1,0)),0)</f>
        <v>0</v>
      </c>
      <c r="C373" s="62">
        <f>IF(SUM(C374:C388)&gt;0,2,0)</f>
        <v>0</v>
      </c>
      <c r="D373" s="63" t="s">
        <v>498</v>
      </c>
      <c r="E373" s="63" t="s">
        <v>499</v>
      </c>
      <c r="F373" s="64"/>
      <c r="G373" s="65"/>
      <c r="H373" s="66"/>
      <c r="I373" s="66"/>
      <c r="J373" s="67">
        <f>SUM(J374:J388)</f>
        <v>0</v>
      </c>
      <c r="L373" s="60" t="str">
        <f t="shared" si="63"/>
        <v/>
      </c>
    </row>
    <row r="374" spans="1:12" ht="15" customHeight="1">
      <c r="A374" s="61">
        <f>IF(C374&gt;0,SUM(MAX($A$3:A373),IF(C374&gt;0,1,0)),0)</f>
        <v>0</v>
      </c>
      <c r="B374" s="61">
        <f>IF(C374=2,SUM(MAX($B$3:B373),IF(C374=2,1,0)),0)</f>
        <v>0</v>
      </c>
      <c r="C374" s="74">
        <f t="shared" si="62"/>
        <v>0</v>
      </c>
      <c r="D374" s="68" t="s">
        <v>500</v>
      </c>
      <c r="E374" s="69" t="s">
        <v>501</v>
      </c>
      <c r="F374" s="69" t="str">
        <f t="shared" ref="F374:F388" si="68">IFERROR(VLOOKUP(VALUE(D374),BIDITEM,3,FALSE),"")</f>
        <v/>
      </c>
      <c r="G374" s="70"/>
      <c r="H374" s="71" t="str">
        <f t="shared" ref="H374:H388" si="69">IF(AND(G374&gt;0,I374=0),IFERROR(VLOOKUP(VALUE(D374),BIDITEM,4,FALSE),""),"")</f>
        <v/>
      </c>
      <c r="I374" s="72"/>
      <c r="J374" s="71" t="str">
        <f t="shared" ref="J374:J388" si="70">IF(AND(G374&gt;0,OR(H374&gt;0,I374&gt;0)),IF(I374&gt;0,PRODUCT(I374,G374),PRODUCT(H374,G374)),"")</f>
        <v/>
      </c>
      <c r="L374" s="60" t="str">
        <f t="shared" si="63"/>
        <v/>
      </c>
    </row>
    <row r="375" spans="1:12" ht="15" customHeight="1">
      <c r="A375" s="61">
        <f>IF(C375&gt;0,SUM(MAX($A$3:A374),IF(C375&gt;0,1,0)),0)</f>
        <v>0</v>
      </c>
      <c r="B375" s="61">
        <f>IF(C375=2,SUM(MAX($B$3:B374),IF(C375=2,1,0)),0)</f>
        <v>0</v>
      </c>
      <c r="C375" s="74">
        <f t="shared" si="62"/>
        <v>0</v>
      </c>
      <c r="D375" s="68" t="s">
        <v>502</v>
      </c>
      <c r="E375" s="69" t="s">
        <v>503</v>
      </c>
      <c r="F375" s="69" t="str">
        <f t="shared" si="68"/>
        <v/>
      </c>
      <c r="G375" s="70"/>
      <c r="H375" s="71" t="str">
        <f t="shared" si="69"/>
        <v/>
      </c>
      <c r="I375" s="72"/>
      <c r="J375" s="71" t="str">
        <f t="shared" si="70"/>
        <v/>
      </c>
      <c r="L375" s="60" t="str">
        <f t="shared" si="63"/>
        <v/>
      </c>
    </row>
    <row r="376" spans="1:12" ht="15" customHeight="1">
      <c r="A376" s="61">
        <f>IF(C376&gt;0,SUM(MAX($A$3:A375),IF(C376&gt;0,1,0)),0)</f>
        <v>0</v>
      </c>
      <c r="B376" s="61">
        <f>IF(C376=2,SUM(MAX($B$3:B375),IF(C376=2,1,0)),0)</f>
        <v>0</v>
      </c>
      <c r="C376" s="74">
        <f t="shared" si="62"/>
        <v>0</v>
      </c>
      <c r="D376" s="68" t="s">
        <v>504</v>
      </c>
      <c r="E376" s="69" t="s">
        <v>505</v>
      </c>
      <c r="F376" s="69" t="str">
        <f t="shared" si="68"/>
        <v/>
      </c>
      <c r="G376" s="70"/>
      <c r="H376" s="71" t="str">
        <f t="shared" si="69"/>
        <v/>
      </c>
      <c r="I376" s="72"/>
      <c r="J376" s="71" t="str">
        <f t="shared" si="70"/>
        <v/>
      </c>
      <c r="L376" s="60" t="str">
        <f t="shared" si="63"/>
        <v/>
      </c>
    </row>
    <row r="377" spans="1:12" ht="15" customHeight="1">
      <c r="A377" s="61">
        <f>IF(C377&gt;0,SUM(MAX($A$3:A376),IF(C377&gt;0,1,0)),0)</f>
        <v>0</v>
      </c>
      <c r="B377" s="61">
        <f>IF(C377=2,SUM(MAX($B$3:B376),IF(C377=2,1,0)),0)</f>
        <v>0</v>
      </c>
      <c r="C377" s="74">
        <f t="shared" si="62"/>
        <v>0</v>
      </c>
      <c r="D377" s="68" t="s">
        <v>506</v>
      </c>
      <c r="E377" s="69" t="s">
        <v>507</v>
      </c>
      <c r="F377" s="69" t="str">
        <f t="shared" si="68"/>
        <v/>
      </c>
      <c r="G377" s="70"/>
      <c r="H377" s="71" t="str">
        <f t="shared" si="69"/>
        <v/>
      </c>
      <c r="I377" s="72"/>
      <c r="J377" s="71" t="str">
        <f t="shared" si="70"/>
        <v/>
      </c>
      <c r="L377" s="60" t="str">
        <f t="shared" si="63"/>
        <v/>
      </c>
    </row>
    <row r="378" spans="1:12" ht="15" customHeight="1">
      <c r="A378" s="61">
        <f>IF(C378&gt;0,SUM(MAX($A$3:A377),IF(C378&gt;0,1,0)),0)</f>
        <v>0</v>
      </c>
      <c r="B378" s="61">
        <f>IF(C378=2,SUM(MAX($B$3:B377),IF(C378=2,1,0)),0)</f>
        <v>0</v>
      </c>
      <c r="C378" s="74">
        <f t="shared" si="62"/>
        <v>0</v>
      </c>
      <c r="D378" s="68" t="s">
        <v>508</v>
      </c>
      <c r="E378" s="69" t="s">
        <v>509</v>
      </c>
      <c r="F378" s="69" t="str">
        <f t="shared" si="68"/>
        <v/>
      </c>
      <c r="G378" s="70"/>
      <c r="H378" s="71" t="str">
        <f t="shared" si="69"/>
        <v/>
      </c>
      <c r="I378" s="72"/>
      <c r="J378" s="71" t="str">
        <f t="shared" si="70"/>
        <v/>
      </c>
      <c r="L378" s="60" t="str">
        <f t="shared" si="63"/>
        <v/>
      </c>
    </row>
    <row r="379" spans="1:12" ht="15" customHeight="1">
      <c r="A379" s="61">
        <f>IF(C379&gt;0,SUM(MAX($A$3:A378),IF(C379&gt;0,1,0)),0)</f>
        <v>0</v>
      </c>
      <c r="B379" s="61">
        <f>IF(C379=2,SUM(MAX($B$3:B378),IF(C379=2,1,0)),0)</f>
        <v>0</v>
      </c>
      <c r="C379" s="74">
        <f t="shared" si="62"/>
        <v>0</v>
      </c>
      <c r="D379" s="68" t="s">
        <v>510</v>
      </c>
      <c r="E379" s="69" t="s">
        <v>511</v>
      </c>
      <c r="F379" s="69" t="str">
        <f t="shared" si="68"/>
        <v/>
      </c>
      <c r="G379" s="70"/>
      <c r="H379" s="71" t="str">
        <f t="shared" si="69"/>
        <v/>
      </c>
      <c r="I379" s="72"/>
      <c r="J379" s="71" t="str">
        <f t="shared" si="70"/>
        <v/>
      </c>
      <c r="L379" s="60" t="str">
        <f t="shared" si="63"/>
        <v/>
      </c>
    </row>
    <row r="380" spans="1:12" ht="15" customHeight="1">
      <c r="A380" s="61">
        <f>IF(C380&gt;0,SUM(MAX($A$3:A379),IF(C380&gt;0,1,0)),0)</f>
        <v>0</v>
      </c>
      <c r="B380" s="61">
        <f>IF(C380=2,SUM(MAX($B$3:B379),IF(C380=2,1,0)),0)</f>
        <v>0</v>
      </c>
      <c r="C380" s="74">
        <f t="shared" si="62"/>
        <v>0</v>
      </c>
      <c r="D380" s="68" t="s">
        <v>512</v>
      </c>
      <c r="E380" s="69" t="s">
        <v>513</v>
      </c>
      <c r="F380" s="69" t="str">
        <f t="shared" si="68"/>
        <v/>
      </c>
      <c r="G380" s="70"/>
      <c r="H380" s="71" t="str">
        <f t="shared" si="69"/>
        <v/>
      </c>
      <c r="I380" s="72"/>
      <c r="J380" s="71" t="str">
        <f t="shared" si="70"/>
        <v/>
      </c>
      <c r="L380" s="60" t="str">
        <f t="shared" si="63"/>
        <v/>
      </c>
    </row>
    <row r="381" spans="1:12" ht="15" customHeight="1">
      <c r="A381" s="61">
        <f>IF(C381&gt;0,SUM(MAX($A$3:A380),IF(C381&gt;0,1,0)),0)</f>
        <v>0</v>
      </c>
      <c r="B381" s="61">
        <f>IF(C381=2,SUM(MAX($B$3:B380),IF(C381=2,1,0)),0)</f>
        <v>0</v>
      </c>
      <c r="C381" s="74">
        <f t="shared" si="62"/>
        <v>0</v>
      </c>
      <c r="D381" s="68">
        <v>720047</v>
      </c>
      <c r="E381" s="69" t="s">
        <v>514</v>
      </c>
      <c r="F381" s="69" t="str">
        <f t="shared" si="68"/>
        <v/>
      </c>
      <c r="G381" s="70"/>
      <c r="H381" s="71" t="str">
        <f t="shared" si="69"/>
        <v/>
      </c>
      <c r="I381" s="72"/>
      <c r="J381" s="71" t="str">
        <f t="shared" si="70"/>
        <v/>
      </c>
      <c r="L381" s="60" t="str">
        <f t="shared" si="63"/>
        <v/>
      </c>
    </row>
    <row r="382" spans="1:12" ht="15" customHeight="1">
      <c r="A382" s="61">
        <f>IF(C382&gt;0,SUM(MAX($A$3:A381),IF(C382&gt;0,1,0)),0)</f>
        <v>0</v>
      </c>
      <c r="B382" s="61">
        <f>IF(C382=2,SUM(MAX($B$3:B381),IF(C382=2,1,0)),0)</f>
        <v>0</v>
      </c>
      <c r="C382" s="74">
        <f t="shared" si="62"/>
        <v>0</v>
      </c>
      <c r="D382" s="68" t="s">
        <v>515</v>
      </c>
      <c r="E382" s="69" t="s">
        <v>516</v>
      </c>
      <c r="F382" s="69" t="str">
        <f t="shared" si="68"/>
        <v/>
      </c>
      <c r="G382" s="70"/>
      <c r="H382" s="71" t="str">
        <f t="shared" si="69"/>
        <v/>
      </c>
      <c r="I382" s="72"/>
      <c r="J382" s="71" t="str">
        <f t="shared" si="70"/>
        <v/>
      </c>
      <c r="L382" s="60" t="str">
        <f t="shared" si="63"/>
        <v/>
      </c>
    </row>
    <row r="383" spans="1:12" ht="15" customHeight="1">
      <c r="A383" s="61">
        <f>IF(C383&gt;0,SUM(MAX($A$3:A382),IF(C383&gt;0,1,0)),0)</f>
        <v>0</v>
      </c>
      <c r="B383" s="61">
        <f>IF(C383=2,SUM(MAX($B$3:B382),IF(C383=2,1,0)),0)</f>
        <v>0</v>
      </c>
      <c r="C383" s="74">
        <f t="shared" si="62"/>
        <v>0</v>
      </c>
      <c r="D383" s="68" t="s">
        <v>517</v>
      </c>
      <c r="E383" s="69" t="s">
        <v>518</v>
      </c>
      <c r="F383" s="69" t="str">
        <f t="shared" si="68"/>
        <v/>
      </c>
      <c r="G383" s="70"/>
      <c r="H383" s="71" t="str">
        <f t="shared" si="69"/>
        <v/>
      </c>
      <c r="I383" s="72"/>
      <c r="J383" s="71" t="str">
        <f t="shared" si="70"/>
        <v/>
      </c>
      <c r="L383" s="60" t="str">
        <f t="shared" si="63"/>
        <v/>
      </c>
    </row>
    <row r="384" spans="1:12" ht="15" customHeight="1">
      <c r="A384" s="61">
        <f>IF(C384&gt;0,SUM(MAX($A$3:A383),IF(C384&gt;0,1,0)),0)</f>
        <v>0</v>
      </c>
      <c r="B384" s="61">
        <f>IF(C384=2,SUM(MAX($B$3:B383),IF(C384=2,1,0)),0)</f>
        <v>0</v>
      </c>
      <c r="C384" s="74">
        <f t="shared" si="62"/>
        <v>0</v>
      </c>
      <c r="D384" s="68" t="s">
        <v>519</v>
      </c>
      <c r="E384" s="69" t="s">
        <v>520</v>
      </c>
      <c r="F384" s="69" t="str">
        <f t="shared" si="68"/>
        <v/>
      </c>
      <c r="G384" s="70"/>
      <c r="H384" s="71" t="str">
        <f t="shared" si="69"/>
        <v/>
      </c>
      <c r="I384" s="72"/>
      <c r="J384" s="71" t="str">
        <f t="shared" si="70"/>
        <v/>
      </c>
      <c r="L384" s="60" t="str">
        <f t="shared" si="63"/>
        <v/>
      </c>
    </row>
    <row r="385" spans="1:12" ht="15" customHeight="1">
      <c r="A385" s="61">
        <f>IF(C385&gt;0,SUM(MAX($A$3:A384),IF(C385&gt;0,1,0)),0)</f>
        <v>0</v>
      </c>
      <c r="B385" s="61">
        <f>IF(C385=2,SUM(MAX($B$3:B384),IF(C385=2,1,0)),0)</f>
        <v>0</v>
      </c>
      <c r="C385" s="74">
        <f t="shared" si="62"/>
        <v>0</v>
      </c>
      <c r="D385" s="68" t="s">
        <v>521</v>
      </c>
      <c r="E385" s="69" t="s">
        <v>522</v>
      </c>
      <c r="F385" s="69" t="str">
        <f t="shared" si="68"/>
        <v/>
      </c>
      <c r="G385" s="70"/>
      <c r="H385" s="71" t="str">
        <f t="shared" si="69"/>
        <v/>
      </c>
      <c r="I385" s="72"/>
      <c r="J385" s="71" t="str">
        <f t="shared" si="70"/>
        <v/>
      </c>
      <c r="L385" s="60" t="str">
        <f t="shared" si="63"/>
        <v/>
      </c>
    </row>
    <row r="386" spans="1:12" ht="15" customHeight="1">
      <c r="A386" s="61">
        <f>IF(C386&gt;0,SUM(MAX($A$3:A385),IF(C386&gt;0,1,0)),0)</f>
        <v>0</v>
      </c>
      <c r="B386" s="61">
        <f>IF(C386=2,SUM(MAX($B$3:B385),IF(C386=2,1,0)),0)</f>
        <v>0</v>
      </c>
      <c r="C386" s="74">
        <f t="shared" si="62"/>
        <v>0</v>
      </c>
      <c r="D386" s="68" t="s">
        <v>523</v>
      </c>
      <c r="E386" s="69" t="s">
        <v>524</v>
      </c>
      <c r="F386" s="69" t="str">
        <f t="shared" si="68"/>
        <v/>
      </c>
      <c r="G386" s="70"/>
      <c r="H386" s="71" t="str">
        <f t="shared" si="69"/>
        <v/>
      </c>
      <c r="I386" s="72"/>
      <c r="J386" s="71" t="str">
        <f t="shared" si="70"/>
        <v/>
      </c>
      <c r="L386" s="60" t="str">
        <f t="shared" si="63"/>
        <v/>
      </c>
    </row>
    <row r="387" spans="1:12" ht="15" customHeight="1">
      <c r="A387" s="61">
        <f>IF(C387&gt;0,SUM(MAX($A$3:A386),IF(C387&gt;0,1,0)),0)</f>
        <v>0</v>
      </c>
      <c r="B387" s="61">
        <f>IF(C387=2,SUM(MAX($B$3:B386),IF(C387=2,1,0)),0)</f>
        <v>0</v>
      </c>
      <c r="C387" s="74">
        <f t="shared" si="62"/>
        <v>0</v>
      </c>
      <c r="D387" s="68">
        <v>720310</v>
      </c>
      <c r="E387" s="69" t="s">
        <v>525</v>
      </c>
      <c r="F387" s="69" t="str">
        <f t="shared" si="68"/>
        <v/>
      </c>
      <c r="G387" s="70"/>
      <c r="H387" s="71" t="str">
        <f t="shared" si="69"/>
        <v/>
      </c>
      <c r="I387" s="72"/>
      <c r="J387" s="71" t="str">
        <f t="shared" si="70"/>
        <v/>
      </c>
      <c r="L387" s="60" t="str">
        <f t="shared" si="63"/>
        <v/>
      </c>
    </row>
    <row r="388" spans="1:12" ht="15" customHeight="1">
      <c r="A388" s="61">
        <f>IF(C388&gt;0,SUM(MAX($A$3:A387),IF(C388&gt;0,1,0)),0)</f>
        <v>0</v>
      </c>
      <c r="B388" s="61">
        <f>IF(C388=2,SUM(MAX($B$3:B387),IF(C388=2,1,0)),0)</f>
        <v>0</v>
      </c>
      <c r="C388" s="74">
        <f t="shared" si="62"/>
        <v>0</v>
      </c>
      <c r="D388" s="68">
        <v>720320</v>
      </c>
      <c r="E388" s="69" t="s">
        <v>526</v>
      </c>
      <c r="F388" s="69" t="str">
        <f t="shared" si="68"/>
        <v/>
      </c>
      <c r="G388" s="70"/>
      <c r="H388" s="71" t="str">
        <f t="shared" si="69"/>
        <v/>
      </c>
      <c r="I388" s="72"/>
      <c r="J388" s="71" t="str">
        <f t="shared" si="70"/>
        <v/>
      </c>
      <c r="L388" s="60" t="str">
        <f t="shared" si="63"/>
        <v/>
      </c>
    </row>
    <row r="389" spans="1:12" ht="15" customHeight="1">
      <c r="A389" s="61">
        <f>IF(C389&gt;0,SUM(MAX($A$3:A388),IF(C389&gt;0,1,0)),0)</f>
        <v>0</v>
      </c>
      <c r="B389" s="61">
        <f>IF(C389=2,SUM(MAX($B$3:B388),IF(C389=2,1,0)),0)</f>
        <v>0</v>
      </c>
      <c r="C389" s="74">
        <f t="shared" si="62"/>
        <v>0</v>
      </c>
      <c r="D389" s="54"/>
      <c r="E389" s="55"/>
      <c r="F389" s="55"/>
      <c r="G389" s="56"/>
      <c r="H389" s="57"/>
      <c r="I389" s="57"/>
      <c r="J389" s="58"/>
      <c r="L389" s="60" t="str">
        <f t="shared" si="63"/>
        <v/>
      </c>
    </row>
    <row r="390" spans="1:12" ht="15" customHeight="1">
      <c r="A390" s="61">
        <f>IF(C390&gt;0,SUM(MAX($A$3:A389),IF(C390&gt;0,1,0)),0)</f>
        <v>0</v>
      </c>
      <c r="B390" s="61">
        <f>IF(C390=2,SUM(MAX($B$3:B389),IF(C390=2,1,0)),0)</f>
        <v>0</v>
      </c>
      <c r="C390" s="62">
        <f>IF(SUM(C391:C397)&gt;0,2,0)</f>
        <v>0</v>
      </c>
      <c r="D390" s="63" t="s">
        <v>527</v>
      </c>
      <c r="E390" s="63" t="s">
        <v>528</v>
      </c>
      <c r="F390" s="64"/>
      <c r="G390" s="65"/>
      <c r="H390" s="66"/>
      <c r="I390" s="66"/>
      <c r="J390" s="67">
        <f>SUM(J391:J397)</f>
        <v>0</v>
      </c>
      <c r="L390" s="60" t="str">
        <f t="shared" si="63"/>
        <v/>
      </c>
    </row>
    <row r="391" spans="1:12" ht="15" customHeight="1">
      <c r="A391" s="61">
        <f>IF(C391&gt;0,SUM(MAX($A$3:A390),IF(C391&gt;0,1,0)),0)</f>
        <v>0</v>
      </c>
      <c r="B391" s="61">
        <f>IF(C391=2,SUM(MAX($B$3:B390),IF(C391=2,1,0)),0)</f>
        <v>0</v>
      </c>
      <c r="C391" s="74">
        <f t="shared" ref="C391:C454" si="71">IF(G391&gt;0,1,0)</f>
        <v>0</v>
      </c>
      <c r="D391" s="68" t="s">
        <v>529</v>
      </c>
      <c r="E391" s="69" t="s">
        <v>530</v>
      </c>
      <c r="F391" s="69" t="str">
        <f>IFERROR(VLOOKUP(VALUE(D391),BIDITEM,3,FALSE),"")</f>
        <v/>
      </c>
      <c r="G391" s="70"/>
      <c r="H391" s="71" t="str">
        <f>IF(AND(G391&gt;0,I391=0),IFERROR(VLOOKUP(VALUE(D391),BIDITEM,4,FALSE),""),"")</f>
        <v/>
      </c>
      <c r="I391" s="72"/>
      <c r="J391" s="71" t="str">
        <f t="shared" ref="J391:J397" si="72">IF(AND(G391&gt;0,OR(H391&gt;0,I391&gt;0)),IF(I391&gt;0,PRODUCT(I391,G391),PRODUCT(H391,G391)),"")</f>
        <v/>
      </c>
      <c r="L391" s="60" t="str">
        <f t="shared" si="63"/>
        <v/>
      </c>
    </row>
    <row r="392" spans="1:12" ht="15" customHeight="1">
      <c r="A392" s="61">
        <f>IF(C392&gt;0,SUM(MAX($A$3:A391),IF(C392&gt;0,1,0)),0)</f>
        <v>0</v>
      </c>
      <c r="B392" s="61">
        <f>IF(C392=2,SUM(MAX($B$3:B391),IF(C392=2,1,0)),0)</f>
        <v>0</v>
      </c>
      <c r="C392" s="74">
        <f t="shared" si="71"/>
        <v>0</v>
      </c>
      <c r="D392" s="68" t="s">
        <v>531</v>
      </c>
      <c r="E392" s="69" t="s">
        <v>532</v>
      </c>
      <c r="F392" s="69" t="str">
        <f>IFERROR(VLOOKUP(VALUE(D392),BIDITEM,3,FALSE),"")</f>
        <v/>
      </c>
      <c r="G392" s="70"/>
      <c r="H392" s="71" t="str">
        <f>IF(AND(G392&gt;0,I392=0),IFERROR(VLOOKUP(VALUE(D392),BIDITEM,4,FALSE),""),"")</f>
        <v/>
      </c>
      <c r="I392" s="72"/>
      <c r="J392" s="71" t="str">
        <f t="shared" si="72"/>
        <v/>
      </c>
      <c r="L392" s="60" t="str">
        <f t="shared" si="63"/>
        <v/>
      </c>
    </row>
    <row r="393" spans="1:12" ht="15" customHeight="1">
      <c r="A393" s="61">
        <f>IF(C393&gt;0,SUM(MAX($A$3:A392),IF(C393&gt;0,1,0)),0)</f>
        <v>0</v>
      </c>
      <c r="B393" s="61">
        <f>IF(C393=2,SUM(MAX($B$3:B392),IF(C393=2,1,0)),0)</f>
        <v>0</v>
      </c>
      <c r="C393" s="74">
        <f t="shared" si="71"/>
        <v>0</v>
      </c>
      <c r="D393" s="68" t="s">
        <v>533</v>
      </c>
      <c r="E393" s="69" t="s">
        <v>534</v>
      </c>
      <c r="F393" s="69" t="str">
        <f>IFERROR(VLOOKUP(VALUE(D393),BIDITEM,3,FALSE),"")</f>
        <v/>
      </c>
      <c r="G393" s="70"/>
      <c r="H393" s="71" t="str">
        <f>IF(AND(G393&gt;0,I393=0),IFERROR(VLOOKUP(VALUE(D393),BIDITEM,4,FALSE),""),"")</f>
        <v/>
      </c>
      <c r="I393" s="72"/>
      <c r="J393" s="71" t="str">
        <f t="shared" si="72"/>
        <v/>
      </c>
      <c r="L393" s="60" t="str">
        <f t="shared" si="63"/>
        <v/>
      </c>
    </row>
    <row r="394" spans="1:12" ht="15" customHeight="1">
      <c r="A394" s="61">
        <f>IF(C394&gt;0,SUM(MAX($A$3:A393),IF(C394&gt;0,1,0)),0)</f>
        <v>0</v>
      </c>
      <c r="B394" s="61">
        <f>IF(C394=2,SUM(MAX($B$3:B393),IF(C394=2,1,0)),0)</f>
        <v>0</v>
      </c>
      <c r="C394" s="74">
        <f t="shared" si="71"/>
        <v>0</v>
      </c>
      <c r="D394" s="68" t="s">
        <v>535</v>
      </c>
      <c r="E394" s="69" t="s">
        <v>536</v>
      </c>
      <c r="F394" s="69" t="str">
        <f>IFERROR(VLOOKUP(VALUE(D394),BIDITEM,3,FALSE),"")</f>
        <v/>
      </c>
      <c r="G394" s="70"/>
      <c r="H394" s="71" t="str">
        <f>IF(AND(G394&gt;0,I394=0),IFERROR(VLOOKUP(VALUE(D394),BIDITEM,4,FALSE),""),"")</f>
        <v/>
      </c>
      <c r="I394" s="72"/>
      <c r="J394" s="71" t="str">
        <f t="shared" si="72"/>
        <v/>
      </c>
      <c r="L394" s="60" t="str">
        <f t="shared" ref="L394:L457" si="73">IF(C394&gt;0,ROW(),"")</f>
        <v/>
      </c>
    </row>
    <row r="395" spans="1:12" ht="15" customHeight="1">
      <c r="A395" s="61">
        <f>IF(C395&gt;0,SUM(MAX($A$3:A394),IF(C395&gt;0,1,0)),0)</f>
        <v>0</v>
      </c>
      <c r="B395" s="61">
        <f>IF(C395=2,SUM(MAX($B$3:B394),IF(C395=2,1,0)),0)</f>
        <v>0</v>
      </c>
      <c r="C395" s="74">
        <f t="shared" si="71"/>
        <v>0</v>
      </c>
      <c r="D395" s="68"/>
      <c r="E395" s="69" t="s">
        <v>537</v>
      </c>
      <c r="F395" s="73"/>
      <c r="G395" s="70"/>
      <c r="H395" s="57"/>
      <c r="I395" s="72"/>
      <c r="J395" s="71" t="str">
        <f t="shared" si="72"/>
        <v/>
      </c>
      <c r="L395" s="60" t="str">
        <f t="shared" si="73"/>
        <v/>
      </c>
    </row>
    <row r="396" spans="1:12" ht="15" customHeight="1">
      <c r="A396" s="61">
        <f>IF(C396&gt;0,SUM(MAX($A$3:A395),IF(C396&gt;0,1,0)),0)</f>
        <v>0</v>
      </c>
      <c r="B396" s="61">
        <f>IF(C396=2,SUM(MAX($B$3:B395),IF(C396=2,1,0)),0)</f>
        <v>0</v>
      </c>
      <c r="C396" s="74">
        <f t="shared" si="71"/>
        <v>0</v>
      </c>
      <c r="D396" s="68">
        <v>802610</v>
      </c>
      <c r="E396" s="69" t="s">
        <v>538</v>
      </c>
      <c r="F396" s="69" t="str">
        <f>IFERROR(VLOOKUP(VALUE(D396),BIDITEM,3,FALSE),"")</f>
        <v/>
      </c>
      <c r="G396" s="70"/>
      <c r="H396" s="71" t="str">
        <f>IF(AND(G396&gt;0,I396=0),IFERROR(VLOOKUP(VALUE(D396),BIDITEM,4,FALSE),""),"")</f>
        <v/>
      </c>
      <c r="I396" s="72"/>
      <c r="J396" s="71" t="str">
        <f t="shared" si="72"/>
        <v/>
      </c>
      <c r="L396" s="60" t="str">
        <f t="shared" si="73"/>
        <v/>
      </c>
    </row>
    <row r="397" spans="1:12" ht="15" customHeight="1">
      <c r="A397" s="61">
        <f>IF(C397&gt;0,SUM(MAX($A$3:A396),IF(C397&gt;0,1,0)),0)</f>
        <v>0</v>
      </c>
      <c r="B397" s="61">
        <f>IF(C397=2,SUM(MAX($B$3:B396),IF(C397=2,1,0)),0)</f>
        <v>0</v>
      </c>
      <c r="C397" s="74">
        <f t="shared" si="71"/>
        <v>0</v>
      </c>
      <c r="D397" s="68"/>
      <c r="E397" s="69" t="s">
        <v>539</v>
      </c>
      <c r="F397" s="73"/>
      <c r="G397" s="70"/>
      <c r="H397" s="57"/>
      <c r="I397" s="72"/>
      <c r="J397" s="71" t="str">
        <f t="shared" si="72"/>
        <v/>
      </c>
      <c r="L397" s="60" t="str">
        <f t="shared" si="73"/>
        <v/>
      </c>
    </row>
    <row r="398" spans="1:12" ht="15" customHeight="1">
      <c r="A398" s="61">
        <f>IF(C398&gt;0,SUM(MAX($A$3:A397),IF(C398&gt;0,1,0)),0)</f>
        <v>0</v>
      </c>
      <c r="B398" s="61">
        <f>IF(C398=2,SUM(MAX($B$3:B397),IF(C398=2,1,0)),0)</f>
        <v>0</v>
      </c>
      <c r="C398" s="74">
        <f t="shared" si="71"/>
        <v>0</v>
      </c>
      <c r="D398" s="54"/>
      <c r="E398" s="55"/>
      <c r="F398" s="55"/>
      <c r="G398" s="56"/>
      <c r="H398" s="57"/>
      <c r="I398" s="57"/>
      <c r="J398" s="58"/>
      <c r="L398" s="60" t="str">
        <f t="shared" si="73"/>
        <v/>
      </c>
    </row>
    <row r="399" spans="1:12" ht="15" customHeight="1">
      <c r="A399" s="61">
        <f>IF(C399&gt;0,SUM(MAX($A$3:A398),IF(C399&gt;0,1,0)),0)</f>
        <v>0</v>
      </c>
      <c r="B399" s="61">
        <f>IF(C399=2,SUM(MAX($B$3:B398),IF(C399=2,1,0)),0)</f>
        <v>0</v>
      </c>
      <c r="C399" s="62">
        <f>IF(SUM(C400:C403)&gt;0,2,0)</f>
        <v>0</v>
      </c>
      <c r="D399" s="63" t="s">
        <v>540</v>
      </c>
      <c r="E399" s="63" t="s">
        <v>541</v>
      </c>
      <c r="F399" s="64"/>
      <c r="G399" s="65"/>
      <c r="H399" s="66"/>
      <c r="I399" s="66"/>
      <c r="J399" s="67">
        <f>SUM(J400:J403)</f>
        <v>0</v>
      </c>
      <c r="L399" s="60" t="str">
        <f t="shared" si="73"/>
        <v/>
      </c>
    </row>
    <row r="400" spans="1:12" ht="15" customHeight="1">
      <c r="A400" s="61">
        <f>IF(C400&gt;0,SUM(MAX($A$3:A399),IF(C400&gt;0,1,0)),0)</f>
        <v>0</v>
      </c>
      <c r="B400" s="61">
        <f>IF(C400=2,SUM(MAX($B$3:B399),IF(C400=2,1,0)),0)</f>
        <v>0</v>
      </c>
      <c r="C400" s="74">
        <f t="shared" si="71"/>
        <v>0</v>
      </c>
      <c r="D400" s="68" t="s">
        <v>542</v>
      </c>
      <c r="E400" s="69" t="s">
        <v>543</v>
      </c>
      <c r="F400" s="69" t="str">
        <f>IFERROR(VLOOKUP(VALUE(D400),BIDITEM,3,FALSE),"")</f>
        <v/>
      </c>
      <c r="G400" s="70"/>
      <c r="H400" s="71" t="str">
        <f>IF(AND(G400&gt;0,I400=0),IFERROR(VLOOKUP(VALUE(D400),BIDITEM,4,FALSE),""),"")</f>
        <v/>
      </c>
      <c r="I400" s="72"/>
      <c r="J400" s="71" t="str">
        <f t="shared" ref="J400:J403" si="74">IF(AND(G400&gt;0,OR(H400&gt;0,I400&gt;0)),IF(I400&gt;0,PRODUCT(I400,G400),PRODUCT(H400,G400)),"")</f>
        <v/>
      </c>
      <c r="L400" s="60" t="str">
        <f t="shared" si="73"/>
        <v/>
      </c>
    </row>
    <row r="401" spans="1:12" ht="15" customHeight="1">
      <c r="A401" s="61">
        <f>IF(C401&gt;0,SUM(MAX($A$3:A400),IF(C401&gt;0,1,0)),0)</f>
        <v>0</v>
      </c>
      <c r="B401" s="61">
        <f>IF(C401=2,SUM(MAX($B$3:B400),IF(C401=2,1,0)),0)</f>
        <v>0</v>
      </c>
      <c r="C401" s="74">
        <f t="shared" si="71"/>
        <v>0</v>
      </c>
      <c r="D401" s="68"/>
      <c r="E401" s="69" t="s">
        <v>544</v>
      </c>
      <c r="F401" s="73"/>
      <c r="G401" s="70"/>
      <c r="H401" s="57"/>
      <c r="I401" s="72"/>
      <c r="J401" s="71" t="str">
        <f t="shared" si="74"/>
        <v/>
      </c>
      <c r="L401" s="60" t="str">
        <f t="shared" si="73"/>
        <v/>
      </c>
    </row>
    <row r="402" spans="1:12" ht="15" customHeight="1">
      <c r="A402" s="61">
        <f>IF(C402&gt;0,SUM(MAX($A$3:A401),IF(C402&gt;0,1,0)),0)</f>
        <v>0</v>
      </c>
      <c r="B402" s="61">
        <f>IF(C402=2,SUM(MAX($B$3:B401),IF(C402=2,1,0)),0)</f>
        <v>0</v>
      </c>
      <c r="C402" s="74">
        <f t="shared" si="71"/>
        <v>0</v>
      </c>
      <c r="D402" s="68" t="s">
        <v>545</v>
      </c>
      <c r="E402" s="69" t="s">
        <v>546</v>
      </c>
      <c r="F402" s="69" t="str">
        <f>IFERROR(VLOOKUP(VALUE(D402),BIDITEM,3,FALSE),"")</f>
        <v/>
      </c>
      <c r="G402" s="70"/>
      <c r="H402" s="71" t="str">
        <f>IF(AND(G402&gt;0,I402=0),IFERROR(VLOOKUP(VALUE(D402),BIDITEM,4,FALSE),""),"")</f>
        <v/>
      </c>
      <c r="I402" s="72"/>
      <c r="J402" s="71" t="str">
        <f t="shared" si="74"/>
        <v/>
      </c>
      <c r="L402" s="60" t="str">
        <f t="shared" si="73"/>
        <v/>
      </c>
    </row>
    <row r="403" spans="1:12" ht="15" customHeight="1">
      <c r="A403" s="61">
        <f>IF(C403&gt;0,SUM(MAX($A$3:A402),IF(C403&gt;0,1,0)),0)</f>
        <v>0</v>
      </c>
      <c r="B403" s="61">
        <f>IF(C403=2,SUM(MAX($B$3:B402),IF(C403=2,1,0)),0)</f>
        <v>0</v>
      </c>
      <c r="C403" s="74">
        <f t="shared" si="71"/>
        <v>0</v>
      </c>
      <c r="D403" s="68" t="s">
        <v>547</v>
      </c>
      <c r="E403" s="69" t="s">
        <v>548</v>
      </c>
      <c r="F403" s="69" t="str">
        <f>IFERROR(VLOOKUP(VALUE(D403),BIDITEM,3,FALSE),"")</f>
        <v/>
      </c>
      <c r="G403" s="70"/>
      <c r="H403" s="71" t="str">
        <f>IF(AND(G403&gt;0,I403=0),IFERROR(VLOOKUP(VALUE(D403),BIDITEM,4,FALSE),""),"")</f>
        <v/>
      </c>
      <c r="I403" s="72"/>
      <c r="J403" s="71" t="str">
        <f t="shared" si="74"/>
        <v/>
      </c>
      <c r="L403" s="60" t="str">
        <f t="shared" si="73"/>
        <v/>
      </c>
    </row>
    <row r="404" spans="1:12" ht="15" customHeight="1">
      <c r="A404" s="61">
        <f>IF(C404&gt;0,SUM(MAX($A$3:A403),IF(C404&gt;0,1,0)),0)</f>
        <v>0</v>
      </c>
      <c r="B404" s="61">
        <f>IF(C404=2,SUM(MAX($B$3:B403),IF(C404=2,1,0)),0)</f>
        <v>0</v>
      </c>
      <c r="C404" s="74">
        <f t="shared" si="71"/>
        <v>0</v>
      </c>
      <c r="D404" s="54"/>
      <c r="E404" s="55"/>
      <c r="F404" s="55"/>
      <c r="G404" s="56"/>
      <c r="H404" s="57"/>
      <c r="I404" s="57"/>
      <c r="J404" s="58"/>
      <c r="L404" s="60" t="str">
        <f t="shared" si="73"/>
        <v/>
      </c>
    </row>
    <row r="405" spans="1:12" ht="15" customHeight="1">
      <c r="A405" s="61">
        <f>IF(C405&gt;0,SUM(MAX($A$3:A404),IF(C405&gt;0,1,0)),0)</f>
        <v>0</v>
      </c>
      <c r="B405" s="61">
        <f>IF(C405=2,SUM(MAX($B$3:B404),IF(C405=2,1,0)),0)</f>
        <v>0</v>
      </c>
      <c r="C405" s="62">
        <f>IF(SUM(C406:C409)&gt;0,2,0)</f>
        <v>0</v>
      </c>
      <c r="D405" s="63" t="s">
        <v>549</v>
      </c>
      <c r="E405" s="63" t="s">
        <v>550</v>
      </c>
      <c r="F405" s="64"/>
      <c r="G405" s="65"/>
      <c r="H405" s="66"/>
      <c r="I405" s="66"/>
      <c r="J405" s="67">
        <f>SUM(J406:J409)</f>
        <v>0</v>
      </c>
      <c r="L405" s="60" t="str">
        <f t="shared" si="73"/>
        <v/>
      </c>
    </row>
    <row r="406" spans="1:12" ht="15" customHeight="1">
      <c r="A406" s="61">
        <f>IF(C406&gt;0,SUM(MAX($A$3:A405),IF(C406&gt;0,1,0)),0)</f>
        <v>0</v>
      </c>
      <c r="B406" s="61">
        <f>IF(C406=2,SUM(MAX($B$3:B405),IF(C406=2,1,0)),0)</f>
        <v>0</v>
      </c>
      <c r="C406" s="74">
        <f t="shared" si="71"/>
        <v>0</v>
      </c>
      <c r="D406" s="68">
        <v>806002</v>
      </c>
      <c r="E406" s="69" t="s">
        <v>551</v>
      </c>
      <c r="F406" s="69" t="str">
        <f>IFERROR(VLOOKUP(VALUE(D406),BIDITEM,3,FALSE),"")</f>
        <v/>
      </c>
      <c r="G406" s="70"/>
      <c r="H406" s="71" t="str">
        <f>IF(AND(G406&gt;0,I406=0),IFERROR(VLOOKUP(VALUE(D406),BIDITEM,4,FALSE),""),"")</f>
        <v/>
      </c>
      <c r="I406" s="72"/>
      <c r="J406" s="71" t="str">
        <f t="shared" ref="J406:J409" si="75">IF(AND(G406&gt;0,OR(H406&gt;0,I406&gt;0)),IF(I406&gt;0,PRODUCT(I406,G406),PRODUCT(H406,G406)),"")</f>
        <v/>
      </c>
      <c r="L406" s="60" t="str">
        <f t="shared" si="73"/>
        <v/>
      </c>
    </row>
    <row r="407" spans="1:12" ht="15" customHeight="1">
      <c r="A407" s="61">
        <f>IF(C407&gt;0,SUM(MAX($A$3:A406),IF(C407&gt;0,1,0)),0)</f>
        <v>0</v>
      </c>
      <c r="B407" s="61">
        <f>IF(C407=2,SUM(MAX($B$3:B406),IF(C407=2,1,0)),0)</f>
        <v>0</v>
      </c>
      <c r="C407" s="74">
        <f t="shared" si="71"/>
        <v>0</v>
      </c>
      <c r="D407" s="68">
        <v>806004</v>
      </c>
      <c r="E407" s="69" t="s">
        <v>552</v>
      </c>
      <c r="F407" s="69" t="str">
        <f>IFERROR(VLOOKUP(VALUE(D407),BIDITEM,3,FALSE),"")</f>
        <v/>
      </c>
      <c r="G407" s="70"/>
      <c r="H407" s="71" t="str">
        <f>IF(AND(G407&gt;0,I407=0),IFERROR(VLOOKUP(VALUE(D407),BIDITEM,4,FALSE),""),"")</f>
        <v/>
      </c>
      <c r="I407" s="72"/>
      <c r="J407" s="71" t="str">
        <f t="shared" si="75"/>
        <v/>
      </c>
      <c r="L407" s="60" t="str">
        <f t="shared" si="73"/>
        <v/>
      </c>
    </row>
    <row r="408" spans="1:12" ht="15" customHeight="1">
      <c r="A408" s="61">
        <f>IF(C408&gt;0,SUM(MAX($A$3:A407),IF(C408&gt;0,1,0)),0)</f>
        <v>0</v>
      </c>
      <c r="B408" s="61">
        <f>IF(C408=2,SUM(MAX($B$3:B407),IF(C408=2,1,0)),0)</f>
        <v>0</v>
      </c>
      <c r="C408" s="74">
        <f t="shared" si="71"/>
        <v>0</v>
      </c>
      <c r="D408" s="68">
        <v>806010</v>
      </c>
      <c r="E408" s="69" t="s">
        <v>553</v>
      </c>
      <c r="F408" s="69" t="str">
        <f>IFERROR(VLOOKUP(VALUE(D408),BIDITEM,3,FALSE),"")</f>
        <v/>
      </c>
      <c r="G408" s="70"/>
      <c r="H408" s="71" t="str">
        <f>IF(AND(G408&gt;0,I408=0),IFERROR(VLOOKUP(VALUE(D408),BIDITEM,4,FALSE),""),"")</f>
        <v/>
      </c>
      <c r="I408" s="72"/>
      <c r="J408" s="71" t="str">
        <f t="shared" si="75"/>
        <v/>
      </c>
      <c r="L408" s="60" t="str">
        <f t="shared" si="73"/>
        <v/>
      </c>
    </row>
    <row r="409" spans="1:12" ht="15" customHeight="1">
      <c r="A409" s="61">
        <f>IF(C409&gt;0,SUM(MAX($A$3:A408),IF(C409&gt;0,1,0)),0)</f>
        <v>0</v>
      </c>
      <c r="B409" s="61">
        <f>IF(C409=2,SUM(MAX($B$3:B408),IF(C409=2,1,0)),0)</f>
        <v>0</v>
      </c>
      <c r="C409" s="74">
        <f t="shared" si="71"/>
        <v>0</v>
      </c>
      <c r="D409" s="68">
        <v>806020</v>
      </c>
      <c r="E409" s="69" t="s">
        <v>554</v>
      </c>
      <c r="F409" s="69" t="str">
        <f>IFERROR(VLOOKUP(VALUE(D409),BIDITEM,3,FALSE),"")</f>
        <v/>
      </c>
      <c r="G409" s="70"/>
      <c r="H409" s="71" t="str">
        <f>IF(AND(G409&gt;0,I409=0),IFERROR(VLOOKUP(VALUE(D409),BIDITEM,4,FALSE),""),"")</f>
        <v/>
      </c>
      <c r="I409" s="72"/>
      <c r="J409" s="71" t="str">
        <f t="shared" si="75"/>
        <v/>
      </c>
      <c r="L409" s="60" t="str">
        <f t="shared" si="73"/>
        <v/>
      </c>
    </row>
    <row r="410" spans="1:12" ht="15" customHeight="1">
      <c r="A410" s="61">
        <f>IF(C410&gt;0,SUM(MAX($A$3:A409),IF(C410&gt;0,1,0)),0)</f>
        <v>0</v>
      </c>
      <c r="B410" s="61">
        <f>IF(C410=2,SUM(MAX($B$3:B409),IF(C410=2,1,0)),0)</f>
        <v>0</v>
      </c>
      <c r="C410" s="74">
        <f t="shared" si="71"/>
        <v>0</v>
      </c>
      <c r="D410" s="54"/>
      <c r="E410" s="55"/>
      <c r="F410" s="55"/>
      <c r="G410" s="56"/>
      <c r="H410" s="57"/>
      <c r="I410" s="57"/>
      <c r="J410" s="58"/>
      <c r="L410" s="60" t="str">
        <f t="shared" si="73"/>
        <v/>
      </c>
    </row>
    <row r="411" spans="1:12" ht="15" customHeight="1">
      <c r="A411" s="61">
        <f>IF(C411&gt;0,SUM(MAX($A$3:A410),IF(C411&gt;0,1,0)),0)</f>
        <v>0</v>
      </c>
      <c r="B411" s="61">
        <f>IF(C411=2,SUM(MAX($B$3:B410),IF(C411=2,1,0)),0)</f>
        <v>0</v>
      </c>
      <c r="C411" s="62">
        <f>IF(SUM(C412:C413)&gt;0,2,0)</f>
        <v>0</v>
      </c>
      <c r="D411" s="63" t="s">
        <v>555</v>
      </c>
      <c r="E411" s="63" t="s">
        <v>556</v>
      </c>
      <c r="F411" s="64"/>
      <c r="G411" s="65"/>
      <c r="H411" s="66"/>
      <c r="I411" s="66"/>
      <c r="J411" s="67">
        <f>SUM(J412:J413)</f>
        <v>0</v>
      </c>
      <c r="L411" s="60" t="str">
        <f t="shared" si="73"/>
        <v/>
      </c>
    </row>
    <row r="412" spans="1:12" ht="15" customHeight="1">
      <c r="A412" s="61">
        <f>IF(C412&gt;0,SUM(MAX($A$3:A411),IF(C412&gt;0,1,0)),0)</f>
        <v>0</v>
      </c>
      <c r="B412" s="61">
        <f>IF(C412=2,SUM(MAX($B$3:B411),IF(C412=2,1,0)),0)</f>
        <v>0</v>
      </c>
      <c r="C412" s="74">
        <f t="shared" si="71"/>
        <v>0</v>
      </c>
      <c r="D412" s="68" t="s">
        <v>557</v>
      </c>
      <c r="E412" s="69" t="s">
        <v>558</v>
      </c>
      <c r="F412" s="69" t="str">
        <f>IFERROR(VLOOKUP(VALUE(D412),BIDITEM,3,FALSE),"")</f>
        <v/>
      </c>
      <c r="G412" s="70"/>
      <c r="H412" s="71" t="str">
        <f>IF(AND(G412&gt;0,I412=0),IFERROR(VLOOKUP(VALUE(D412),BIDITEM,4,FALSE),""),"")</f>
        <v/>
      </c>
      <c r="I412" s="72"/>
      <c r="J412" s="71" t="str">
        <f t="shared" ref="J412:J413" si="76">IF(AND(G412&gt;0,OR(H412&gt;0,I412&gt;0)),IF(I412&gt;0,PRODUCT(I412,G412),PRODUCT(H412,G412)),"")</f>
        <v/>
      </c>
      <c r="L412" s="60" t="str">
        <f t="shared" si="73"/>
        <v/>
      </c>
    </row>
    <row r="413" spans="1:12" ht="15" customHeight="1">
      <c r="A413" s="61">
        <f>IF(C413&gt;0,SUM(MAX($A$3:A412),IF(C413&gt;0,1,0)),0)</f>
        <v>0</v>
      </c>
      <c r="B413" s="61">
        <f>IF(C413=2,SUM(MAX($B$3:B412),IF(C413=2,1,0)),0)</f>
        <v>0</v>
      </c>
      <c r="C413" s="74">
        <f t="shared" si="71"/>
        <v>0</v>
      </c>
      <c r="D413" s="68">
        <v>807010</v>
      </c>
      <c r="E413" s="69" t="s">
        <v>559</v>
      </c>
      <c r="F413" s="69" t="str">
        <f>IFERROR(VLOOKUP(VALUE(D413),BIDITEM,3,FALSE),"")</f>
        <v/>
      </c>
      <c r="G413" s="70"/>
      <c r="H413" s="71" t="str">
        <f>IF(AND(G413&gt;0,I413=0),IFERROR(VLOOKUP(VALUE(D413),BIDITEM,4,FALSE),""),"")</f>
        <v/>
      </c>
      <c r="I413" s="72"/>
      <c r="J413" s="71" t="str">
        <f t="shared" si="76"/>
        <v/>
      </c>
      <c r="L413" s="60" t="str">
        <f t="shared" si="73"/>
        <v/>
      </c>
    </row>
    <row r="414" spans="1:12" ht="15" customHeight="1">
      <c r="A414" s="61">
        <f>IF(C414&gt;0,SUM(MAX($A$3:A413),IF(C414&gt;0,1,0)),0)</f>
        <v>0</v>
      </c>
      <c r="B414" s="61">
        <f>IF(C414=2,SUM(MAX($B$3:B413),IF(C414=2,1,0)),0)</f>
        <v>0</v>
      </c>
      <c r="C414" s="74">
        <f t="shared" si="71"/>
        <v>0</v>
      </c>
      <c r="D414" s="54"/>
      <c r="E414" s="55"/>
      <c r="F414" s="55"/>
      <c r="G414" s="56"/>
      <c r="H414" s="57"/>
      <c r="I414" s="57"/>
      <c r="J414" s="58"/>
      <c r="L414" s="60" t="str">
        <f t="shared" si="73"/>
        <v/>
      </c>
    </row>
    <row r="415" spans="1:12" ht="15" customHeight="1">
      <c r="A415" s="61">
        <f>IF(C415&gt;0,SUM(MAX($A$3:A414),IF(C415&gt;0,1,0)),0)</f>
        <v>0</v>
      </c>
      <c r="B415" s="61">
        <f>IF(C415=2,SUM(MAX($B$3:B414),IF(C415=2,1,0)),0)</f>
        <v>0</v>
      </c>
      <c r="C415" s="62">
        <f>IF(SUM(C416:C418)&gt;0,2,0)</f>
        <v>0</v>
      </c>
      <c r="D415" s="63" t="s">
        <v>560</v>
      </c>
      <c r="E415" s="63" t="s">
        <v>561</v>
      </c>
      <c r="F415" s="64"/>
      <c r="G415" s="65"/>
      <c r="H415" s="66"/>
      <c r="I415" s="66"/>
      <c r="J415" s="67">
        <f>SUM(J416:J418)</f>
        <v>0</v>
      </c>
      <c r="L415" s="60" t="str">
        <f t="shared" si="73"/>
        <v/>
      </c>
    </row>
    <row r="416" spans="1:12" ht="15" customHeight="1">
      <c r="A416" s="61">
        <f>IF(C416&gt;0,SUM(MAX($A$3:A415),IF(C416&gt;0,1,0)),0)</f>
        <v>0</v>
      </c>
      <c r="B416" s="61">
        <f>IF(C416=2,SUM(MAX($B$3:B415),IF(C416=2,1,0)),0)</f>
        <v>0</v>
      </c>
      <c r="C416" s="74">
        <f t="shared" si="71"/>
        <v>0</v>
      </c>
      <c r="D416" s="68" t="s">
        <v>562</v>
      </c>
      <c r="E416" s="69" t="s">
        <v>563</v>
      </c>
      <c r="F416" s="69" t="str">
        <f>IFERROR(VLOOKUP(VALUE(D416),BIDITEM,3,FALSE),"")</f>
        <v/>
      </c>
      <c r="G416" s="70"/>
      <c r="H416" s="71" t="str">
        <f>IF(AND(G416&gt;0,I416=0),IFERROR(VLOOKUP(VALUE(D416),BIDITEM,4,FALSE),""),"")</f>
        <v/>
      </c>
      <c r="I416" s="72"/>
      <c r="J416" s="71" t="str">
        <f t="shared" ref="J416:J418" si="77">IF(AND(G416&gt;0,OR(H416&gt;0,I416&gt;0)),IF(I416&gt;0,PRODUCT(I416,G416),PRODUCT(H416,G416)),"")</f>
        <v/>
      </c>
      <c r="L416" s="60" t="str">
        <f t="shared" si="73"/>
        <v/>
      </c>
    </row>
    <row r="417" spans="1:12" ht="15" customHeight="1">
      <c r="A417" s="61">
        <f>IF(C417&gt;0,SUM(MAX($A$3:A416),IF(C417&gt;0,1,0)),0)</f>
        <v>0</v>
      </c>
      <c r="B417" s="61">
        <f>IF(C417=2,SUM(MAX($B$3:B416),IF(C417=2,1,0)),0)</f>
        <v>0</v>
      </c>
      <c r="C417" s="74">
        <f t="shared" si="71"/>
        <v>0</v>
      </c>
      <c r="D417" s="68" t="s">
        <v>564</v>
      </c>
      <c r="E417" s="69" t="s">
        <v>565</v>
      </c>
      <c r="F417" s="69" t="str">
        <f>IFERROR(VLOOKUP(VALUE(D417),BIDITEM,3,FALSE),"")</f>
        <v/>
      </c>
      <c r="G417" s="70"/>
      <c r="H417" s="71" t="str">
        <f>IF(AND(G417&gt;0,I417=0),IFERROR(VLOOKUP(VALUE(D417),BIDITEM,4,FALSE),""),"")</f>
        <v/>
      </c>
      <c r="I417" s="72"/>
      <c r="J417" s="71" t="str">
        <f t="shared" si="77"/>
        <v/>
      </c>
      <c r="L417" s="60" t="str">
        <f t="shared" si="73"/>
        <v/>
      </c>
    </row>
    <row r="418" spans="1:12" ht="15" customHeight="1">
      <c r="A418" s="61">
        <f>IF(C418&gt;0,SUM(MAX($A$3:A417),IF(C418&gt;0,1,0)),0)</f>
        <v>0</v>
      </c>
      <c r="B418" s="61">
        <f>IF(C418=2,SUM(MAX($B$3:B417),IF(C418=2,1,0)),0)</f>
        <v>0</v>
      </c>
      <c r="C418" s="74">
        <f t="shared" si="71"/>
        <v>0</v>
      </c>
      <c r="D418" s="68">
        <v>808005</v>
      </c>
      <c r="E418" s="69" t="s">
        <v>566</v>
      </c>
      <c r="F418" s="69" t="str">
        <f>IFERROR(VLOOKUP(VALUE(D418),BIDITEM,3,FALSE),"")</f>
        <v/>
      </c>
      <c r="G418" s="70"/>
      <c r="H418" s="71" t="str">
        <f>IF(AND(G418&gt;0,I418=0),IFERROR(VLOOKUP(VALUE(D418),BIDITEM,4,FALSE),""),"")</f>
        <v/>
      </c>
      <c r="I418" s="72"/>
      <c r="J418" s="71" t="str">
        <f t="shared" si="77"/>
        <v/>
      </c>
      <c r="L418" s="60" t="str">
        <f t="shared" si="73"/>
        <v/>
      </c>
    </row>
    <row r="419" spans="1:12" ht="15" customHeight="1">
      <c r="A419" s="61">
        <f>IF(C419&gt;0,SUM(MAX($A$3:A418),IF(C419&gt;0,1,0)),0)</f>
        <v>0</v>
      </c>
      <c r="B419" s="61">
        <f>IF(C419=2,SUM(MAX($B$3:B418),IF(C419=2,1,0)),0)</f>
        <v>0</v>
      </c>
      <c r="C419" s="74">
        <f t="shared" si="71"/>
        <v>0</v>
      </c>
      <c r="D419" s="54"/>
      <c r="E419" s="55"/>
      <c r="F419" s="55"/>
      <c r="G419" s="56"/>
      <c r="H419" s="57"/>
      <c r="I419" s="57"/>
      <c r="J419" s="58"/>
      <c r="L419" s="60" t="str">
        <f t="shared" si="73"/>
        <v/>
      </c>
    </row>
    <row r="420" spans="1:12" ht="15" customHeight="1">
      <c r="A420" s="61">
        <f>IF(C420&gt;0,SUM(MAX($A$3:A419),IF(C420&gt;0,1,0)),0)</f>
        <v>0</v>
      </c>
      <c r="B420" s="61">
        <f>IF(C420=2,SUM(MAX($B$3:B419),IF(C420=2,1,0)),0)</f>
        <v>0</v>
      </c>
      <c r="C420" s="62">
        <f>IF(SUM(C421:C424)&gt;0,2,0)</f>
        <v>0</v>
      </c>
      <c r="D420" s="63" t="s">
        <v>567</v>
      </c>
      <c r="E420" s="63" t="s">
        <v>568</v>
      </c>
      <c r="F420" s="64"/>
      <c r="G420" s="65"/>
      <c r="H420" s="66"/>
      <c r="I420" s="66"/>
      <c r="J420" s="67">
        <f>SUM(J421:J424)</f>
        <v>0</v>
      </c>
      <c r="L420" s="60" t="str">
        <f t="shared" si="73"/>
        <v/>
      </c>
    </row>
    <row r="421" spans="1:12" ht="15" customHeight="1">
      <c r="A421" s="61">
        <f>IF(C421&gt;0,SUM(MAX($A$3:A420),IF(C421&gt;0,1,0)),0)</f>
        <v>0</v>
      </c>
      <c r="B421" s="61">
        <f>IF(C421=2,SUM(MAX($B$3:B420),IF(C421=2,1,0)),0)</f>
        <v>0</v>
      </c>
      <c r="C421" s="74">
        <f t="shared" si="71"/>
        <v>0</v>
      </c>
      <c r="D421" s="68" t="s">
        <v>569</v>
      </c>
      <c r="E421" s="69" t="s">
        <v>570</v>
      </c>
      <c r="F421" s="69" t="str">
        <f>IFERROR(VLOOKUP(VALUE(D421),BIDITEM,3,FALSE),"")</f>
        <v/>
      </c>
      <c r="G421" s="70"/>
      <c r="H421" s="71" t="str">
        <f>IF(AND(G421&gt;0,I421=0),IFERROR(VLOOKUP(VALUE(D421),BIDITEM,4,FALSE),""),"")</f>
        <v/>
      </c>
      <c r="I421" s="72"/>
      <c r="J421" s="71" t="str">
        <f t="shared" ref="J421:J424" si="78">IF(AND(G421&gt;0,OR(H421&gt;0,I421&gt;0)),IF(I421&gt;0,PRODUCT(I421,G421),PRODUCT(H421,G421)),"")</f>
        <v/>
      </c>
      <c r="L421" s="60" t="str">
        <f t="shared" si="73"/>
        <v/>
      </c>
    </row>
    <row r="422" spans="1:12" ht="15" customHeight="1">
      <c r="A422" s="61">
        <f>IF(C422&gt;0,SUM(MAX($A$3:A421),IF(C422&gt;0,1,0)),0)</f>
        <v>0</v>
      </c>
      <c r="B422" s="61">
        <f>IF(C422=2,SUM(MAX($B$3:B421),IF(C422=2,1,0)),0)</f>
        <v>0</v>
      </c>
      <c r="C422" s="74">
        <f t="shared" si="71"/>
        <v>0</v>
      </c>
      <c r="D422" s="68">
        <v>813030</v>
      </c>
      <c r="E422" s="69" t="s">
        <v>571</v>
      </c>
      <c r="F422" s="69" t="str">
        <f>IFERROR(VLOOKUP(VALUE(D422),BIDITEM,3,FALSE),"")</f>
        <v/>
      </c>
      <c r="G422" s="70"/>
      <c r="H422" s="71" t="str">
        <f>IF(AND(G422&gt;0,I422=0),IFERROR(VLOOKUP(VALUE(D422),BIDITEM,4,FALSE),""),"")</f>
        <v/>
      </c>
      <c r="I422" s="72"/>
      <c r="J422" s="71" t="str">
        <f t="shared" si="78"/>
        <v/>
      </c>
      <c r="L422" s="60" t="str">
        <f t="shared" si="73"/>
        <v/>
      </c>
    </row>
    <row r="423" spans="1:12" ht="15" customHeight="1">
      <c r="A423" s="61">
        <f>IF(C423&gt;0,SUM(MAX($A$3:A422),IF(C423&gt;0,1,0)),0)</f>
        <v>0</v>
      </c>
      <c r="B423" s="61">
        <f>IF(C423=2,SUM(MAX($B$3:B422),IF(C423=2,1,0)),0)</f>
        <v>0</v>
      </c>
      <c r="C423" s="74">
        <f t="shared" si="71"/>
        <v>0</v>
      </c>
      <c r="D423" s="68" t="s">
        <v>572</v>
      </c>
      <c r="E423" s="69" t="s">
        <v>573</v>
      </c>
      <c r="F423" s="69" t="str">
        <f>IFERROR(VLOOKUP(VALUE(D423),BIDITEM,3,FALSE),"")</f>
        <v/>
      </c>
      <c r="G423" s="70"/>
      <c r="H423" s="71" t="str">
        <f>IF(AND(G423&gt;0,I423=0),IFERROR(VLOOKUP(VALUE(D423),BIDITEM,4,FALSE),""),"")</f>
        <v/>
      </c>
      <c r="I423" s="72"/>
      <c r="J423" s="71" t="str">
        <f t="shared" si="78"/>
        <v/>
      </c>
      <c r="L423" s="60" t="str">
        <f t="shared" si="73"/>
        <v/>
      </c>
    </row>
    <row r="424" spans="1:12" ht="15" customHeight="1">
      <c r="A424" s="61">
        <f>IF(C424&gt;0,SUM(MAX($A$3:A423),IF(C424&gt;0,1,0)),0)</f>
        <v>0</v>
      </c>
      <c r="B424" s="61">
        <f>IF(C424=2,SUM(MAX($B$3:B423),IF(C424=2,1,0)),0)</f>
        <v>0</v>
      </c>
      <c r="C424" s="74">
        <f t="shared" si="71"/>
        <v>0</v>
      </c>
      <c r="D424" s="68" t="s">
        <v>574</v>
      </c>
      <c r="E424" s="69" t="s">
        <v>575</v>
      </c>
      <c r="F424" s="69" t="str">
        <f>IFERROR(VLOOKUP(VALUE(D424),BIDITEM,3,FALSE),"")</f>
        <v/>
      </c>
      <c r="G424" s="70"/>
      <c r="H424" s="71" t="str">
        <f>IF(AND(G424&gt;0,I424=0),IFERROR(VLOOKUP(VALUE(D424),BIDITEM,4,FALSE),""),"")</f>
        <v/>
      </c>
      <c r="I424" s="72"/>
      <c r="J424" s="71" t="str">
        <f t="shared" si="78"/>
        <v/>
      </c>
      <c r="L424" s="60" t="str">
        <f t="shared" si="73"/>
        <v/>
      </c>
    </row>
    <row r="425" spans="1:12" ht="15" customHeight="1">
      <c r="A425" s="61">
        <f>IF(C425&gt;0,SUM(MAX($A$3:A424),IF(C425&gt;0,1,0)),0)</f>
        <v>0</v>
      </c>
      <c r="B425" s="61">
        <f>IF(C425=2,SUM(MAX($B$3:B424),IF(C425=2,1,0)),0)</f>
        <v>0</v>
      </c>
      <c r="C425" s="74">
        <f t="shared" si="71"/>
        <v>0</v>
      </c>
      <c r="D425" s="54"/>
      <c r="E425" s="55"/>
      <c r="F425" s="55"/>
      <c r="G425" s="56"/>
      <c r="H425" s="57"/>
      <c r="I425" s="57"/>
      <c r="J425" s="58"/>
      <c r="L425" s="60" t="str">
        <f t="shared" si="73"/>
        <v/>
      </c>
    </row>
    <row r="426" spans="1:12" ht="15" customHeight="1">
      <c r="A426" s="61">
        <f>IF(C426&gt;0,SUM(MAX($A$3:A425),IF(C426&gt;0,1,0)),0)</f>
        <v>0</v>
      </c>
      <c r="B426" s="61">
        <f>IF(C426=2,SUM(MAX($B$3:B425),IF(C426=2,1,0)),0)</f>
        <v>0</v>
      </c>
      <c r="C426" s="74">
        <f>IF(SUM(C427:C439)&gt;0,2,0)</f>
        <v>0</v>
      </c>
      <c r="D426" s="63" t="s">
        <v>576</v>
      </c>
      <c r="E426" s="63" t="s">
        <v>577</v>
      </c>
      <c r="F426" s="64"/>
      <c r="G426" s="65"/>
      <c r="H426" s="66"/>
      <c r="I426" s="66"/>
      <c r="J426" s="67">
        <f>SUM(J427:J439)</f>
        <v>0</v>
      </c>
      <c r="L426" s="60" t="str">
        <f t="shared" si="73"/>
        <v/>
      </c>
    </row>
    <row r="427" spans="1:12" ht="15" customHeight="1">
      <c r="A427" s="61">
        <f>IF(C427&gt;0,SUM(MAX($A$3:A426),IF(C427&gt;0,1,0)),0)</f>
        <v>0</v>
      </c>
      <c r="B427" s="61">
        <f>IF(C427=2,SUM(MAX($B$3:B426),IF(C427=2,1,0)),0)</f>
        <v>0</v>
      </c>
      <c r="C427" s="74">
        <f t="shared" si="71"/>
        <v>0</v>
      </c>
      <c r="D427" s="68" t="s">
        <v>578</v>
      </c>
      <c r="E427" s="69" t="s">
        <v>579</v>
      </c>
      <c r="F427" s="69" t="str">
        <f>IFERROR(VLOOKUP(VALUE(D427),BIDITEM,3,FALSE),"")</f>
        <v/>
      </c>
      <c r="G427" s="70"/>
      <c r="H427" s="71" t="str">
        <f>IF(AND(G427&gt;0,I427=0),IFERROR(VLOOKUP(VALUE(D427),BIDITEM,4,FALSE),""),"")</f>
        <v/>
      </c>
      <c r="I427" s="72"/>
      <c r="J427" s="71" t="str">
        <f t="shared" ref="J427:J439" si="79">IF(AND(G427&gt;0,OR(H427&gt;0,I427&gt;0)),IF(I427&gt;0,PRODUCT(I427,G427),PRODUCT(H427,G427)),"")</f>
        <v/>
      </c>
      <c r="L427" s="60" t="str">
        <f t="shared" si="73"/>
        <v/>
      </c>
    </row>
    <row r="428" spans="1:12" ht="15" customHeight="1">
      <c r="A428" s="61">
        <f>IF(C428&gt;0,SUM(MAX($A$3:A427),IF(C428&gt;0,1,0)),0)</f>
        <v>0</v>
      </c>
      <c r="B428" s="61">
        <f>IF(C428=2,SUM(MAX($B$3:B427),IF(C428=2,1,0)),0)</f>
        <v>0</v>
      </c>
      <c r="C428" s="74">
        <f t="shared" si="71"/>
        <v>0</v>
      </c>
      <c r="D428" s="68"/>
      <c r="E428" s="69" t="s">
        <v>580</v>
      </c>
      <c r="F428" s="73"/>
      <c r="G428" s="70"/>
      <c r="H428" s="57"/>
      <c r="I428" s="72"/>
      <c r="J428" s="71" t="str">
        <f t="shared" si="79"/>
        <v/>
      </c>
      <c r="L428" s="60" t="str">
        <f t="shared" si="73"/>
        <v/>
      </c>
    </row>
    <row r="429" spans="1:12" ht="15" customHeight="1">
      <c r="A429" s="61">
        <f>IF(C429&gt;0,SUM(MAX($A$3:A428),IF(C429&gt;0,1,0)),0)</f>
        <v>0</v>
      </c>
      <c r="B429" s="61">
        <f>IF(C429=2,SUM(MAX($B$3:B428),IF(C429=2,1,0)),0)</f>
        <v>0</v>
      </c>
      <c r="C429" s="74">
        <f t="shared" si="71"/>
        <v>0</v>
      </c>
      <c r="D429" s="68" t="s">
        <v>581</v>
      </c>
      <c r="E429" s="69" t="s">
        <v>582</v>
      </c>
      <c r="F429" s="69" t="str">
        <f t="shared" ref="F429:F439" si="80">IFERROR(VLOOKUP(VALUE(D429),BIDITEM,3,FALSE),"")</f>
        <v/>
      </c>
      <c r="G429" s="70"/>
      <c r="H429" s="71" t="str">
        <f t="shared" ref="H429:H439" si="81">IF(AND(G429&gt;0,I429=0),IFERROR(VLOOKUP(VALUE(D429),BIDITEM,4,FALSE),""),"")</f>
        <v/>
      </c>
      <c r="I429" s="72"/>
      <c r="J429" s="71" t="str">
        <f t="shared" si="79"/>
        <v/>
      </c>
      <c r="L429" s="60" t="str">
        <f t="shared" si="73"/>
        <v/>
      </c>
    </row>
    <row r="430" spans="1:12" ht="15" customHeight="1">
      <c r="A430" s="61">
        <f>IF(C430&gt;0,SUM(MAX($A$3:A429),IF(C430&gt;0,1,0)),0)</f>
        <v>0</v>
      </c>
      <c r="B430" s="61">
        <f>IF(C430=2,SUM(MAX($B$3:B429),IF(C430=2,1,0)),0)</f>
        <v>0</v>
      </c>
      <c r="C430" s="74">
        <f t="shared" si="71"/>
        <v>0</v>
      </c>
      <c r="D430" s="68">
        <v>814020</v>
      </c>
      <c r="E430" s="69" t="s">
        <v>583</v>
      </c>
      <c r="F430" s="69" t="str">
        <f t="shared" si="80"/>
        <v/>
      </c>
      <c r="G430" s="70"/>
      <c r="H430" s="71" t="str">
        <f t="shared" si="81"/>
        <v/>
      </c>
      <c r="I430" s="72"/>
      <c r="J430" s="71" t="str">
        <f t="shared" si="79"/>
        <v/>
      </c>
      <c r="L430" s="60" t="str">
        <f t="shared" si="73"/>
        <v/>
      </c>
    </row>
    <row r="431" spans="1:12" ht="15" customHeight="1">
      <c r="A431" s="61">
        <f>IF(C431&gt;0,SUM(MAX($A$3:A430),IF(C431&gt;0,1,0)),0)</f>
        <v>0</v>
      </c>
      <c r="B431" s="61">
        <f>IF(C431=2,SUM(MAX($B$3:B430),IF(C431=2,1,0)),0)</f>
        <v>0</v>
      </c>
      <c r="C431" s="74">
        <f t="shared" si="71"/>
        <v>0</v>
      </c>
      <c r="D431" s="68">
        <v>814022</v>
      </c>
      <c r="E431" s="69" t="s">
        <v>584</v>
      </c>
      <c r="F431" s="69" t="str">
        <f t="shared" si="80"/>
        <v/>
      </c>
      <c r="G431" s="70"/>
      <c r="H431" s="71" t="str">
        <f t="shared" si="81"/>
        <v/>
      </c>
      <c r="I431" s="72"/>
      <c r="J431" s="71" t="str">
        <f t="shared" si="79"/>
        <v/>
      </c>
      <c r="L431" s="60" t="str">
        <f t="shared" si="73"/>
        <v/>
      </c>
    </row>
    <row r="432" spans="1:12" ht="15" customHeight="1">
      <c r="A432" s="61">
        <f>IF(C432&gt;0,SUM(MAX($A$3:A431),IF(C432&gt;0,1,0)),0)</f>
        <v>0</v>
      </c>
      <c r="B432" s="61">
        <f>IF(C432=2,SUM(MAX($B$3:B431),IF(C432=2,1,0)),0)</f>
        <v>0</v>
      </c>
      <c r="C432" s="74">
        <f t="shared" si="71"/>
        <v>0</v>
      </c>
      <c r="D432" s="68">
        <v>814023</v>
      </c>
      <c r="E432" s="69" t="s">
        <v>585</v>
      </c>
      <c r="F432" s="69" t="str">
        <f t="shared" si="80"/>
        <v/>
      </c>
      <c r="G432" s="70"/>
      <c r="H432" s="71" t="str">
        <f t="shared" si="81"/>
        <v/>
      </c>
      <c r="I432" s="72"/>
      <c r="J432" s="71" t="str">
        <f t="shared" si="79"/>
        <v/>
      </c>
      <c r="L432" s="60" t="str">
        <f t="shared" si="73"/>
        <v/>
      </c>
    </row>
    <row r="433" spans="1:12" ht="15" customHeight="1">
      <c r="A433" s="61">
        <f>IF(C433&gt;0,SUM(MAX($A$3:A432),IF(C433&gt;0,1,0)),0)</f>
        <v>0</v>
      </c>
      <c r="B433" s="61">
        <f>IF(C433=2,SUM(MAX($B$3:B432),IF(C433=2,1,0)),0)</f>
        <v>0</v>
      </c>
      <c r="C433" s="74">
        <f t="shared" si="71"/>
        <v>0</v>
      </c>
      <c r="D433" s="68">
        <v>814024</v>
      </c>
      <c r="E433" s="69" t="s">
        <v>586</v>
      </c>
      <c r="F433" s="69" t="str">
        <f t="shared" si="80"/>
        <v/>
      </c>
      <c r="G433" s="70"/>
      <c r="H433" s="71" t="str">
        <f t="shared" si="81"/>
        <v/>
      </c>
      <c r="I433" s="72"/>
      <c r="J433" s="71" t="str">
        <f t="shared" si="79"/>
        <v/>
      </c>
      <c r="L433" s="60" t="str">
        <f t="shared" si="73"/>
        <v/>
      </c>
    </row>
    <row r="434" spans="1:12" ht="15" customHeight="1">
      <c r="A434" s="61">
        <f>IF(C434&gt;0,SUM(MAX($A$3:A433),IF(C434&gt;0,1,0)),0)</f>
        <v>0</v>
      </c>
      <c r="B434" s="61">
        <f>IF(C434=2,SUM(MAX($B$3:B433),IF(C434=2,1,0)),0)</f>
        <v>0</v>
      </c>
      <c r="C434" s="74">
        <f t="shared" si="71"/>
        <v>0</v>
      </c>
      <c r="D434" s="68">
        <v>814025</v>
      </c>
      <c r="E434" s="69" t="s">
        <v>587</v>
      </c>
      <c r="F434" s="69" t="str">
        <f t="shared" si="80"/>
        <v/>
      </c>
      <c r="G434" s="70"/>
      <c r="H434" s="71" t="str">
        <f t="shared" si="81"/>
        <v/>
      </c>
      <c r="I434" s="72"/>
      <c r="J434" s="71" t="str">
        <f t="shared" si="79"/>
        <v/>
      </c>
      <c r="L434" s="60" t="str">
        <f t="shared" si="73"/>
        <v/>
      </c>
    </row>
    <row r="435" spans="1:12" ht="15" customHeight="1">
      <c r="A435" s="61">
        <f>IF(C435&gt;0,SUM(MAX($A$3:A434),IF(C435&gt;0,1,0)),0)</f>
        <v>0</v>
      </c>
      <c r="B435" s="61">
        <f>IF(C435=2,SUM(MAX($B$3:B434),IF(C435=2,1,0)),0)</f>
        <v>0</v>
      </c>
      <c r="C435" s="74">
        <f t="shared" si="71"/>
        <v>0</v>
      </c>
      <c r="D435" s="68">
        <v>814030</v>
      </c>
      <c r="E435" s="69" t="s">
        <v>588</v>
      </c>
      <c r="F435" s="69" t="str">
        <f t="shared" si="80"/>
        <v/>
      </c>
      <c r="G435" s="70"/>
      <c r="H435" s="71" t="str">
        <f t="shared" si="81"/>
        <v/>
      </c>
      <c r="I435" s="72"/>
      <c r="J435" s="71" t="str">
        <f t="shared" si="79"/>
        <v/>
      </c>
      <c r="L435" s="60" t="str">
        <f t="shared" si="73"/>
        <v/>
      </c>
    </row>
    <row r="436" spans="1:12" ht="15" customHeight="1">
      <c r="A436" s="61">
        <f>IF(C436&gt;0,SUM(MAX($A$3:A435),IF(C436&gt;0,1,0)),0)</f>
        <v>0</v>
      </c>
      <c r="B436" s="61">
        <f>IF(C436=2,SUM(MAX($B$3:B435),IF(C436=2,1,0)),0)</f>
        <v>0</v>
      </c>
      <c r="C436" s="74">
        <f t="shared" si="71"/>
        <v>0</v>
      </c>
      <c r="D436" s="68">
        <v>814234</v>
      </c>
      <c r="E436" s="69" t="s">
        <v>589</v>
      </c>
      <c r="F436" s="69" t="str">
        <f t="shared" si="80"/>
        <v/>
      </c>
      <c r="G436" s="70"/>
      <c r="H436" s="71" t="str">
        <f t="shared" si="81"/>
        <v/>
      </c>
      <c r="I436" s="72"/>
      <c r="J436" s="71" t="str">
        <f t="shared" si="79"/>
        <v/>
      </c>
      <c r="L436" s="60" t="str">
        <f t="shared" si="73"/>
        <v/>
      </c>
    </row>
    <row r="437" spans="1:12" ht="15" customHeight="1">
      <c r="A437" s="61">
        <f>IF(C437&gt;0,SUM(MAX($A$3:A436),IF(C437&gt;0,1,0)),0)</f>
        <v>0</v>
      </c>
      <c r="B437" s="61">
        <f>IF(C437=2,SUM(MAX($B$3:B436),IF(C437=2,1,0)),0)</f>
        <v>0</v>
      </c>
      <c r="C437" s="74">
        <f t="shared" si="71"/>
        <v>0</v>
      </c>
      <c r="D437" s="68">
        <v>814240</v>
      </c>
      <c r="E437" s="69" t="s">
        <v>590</v>
      </c>
      <c r="F437" s="69" t="str">
        <f t="shared" si="80"/>
        <v/>
      </c>
      <c r="G437" s="70"/>
      <c r="H437" s="71" t="str">
        <f t="shared" si="81"/>
        <v/>
      </c>
      <c r="I437" s="72"/>
      <c r="J437" s="71" t="str">
        <f t="shared" si="79"/>
        <v/>
      </c>
      <c r="L437" s="60" t="str">
        <f t="shared" si="73"/>
        <v/>
      </c>
    </row>
    <row r="438" spans="1:12" ht="15" customHeight="1">
      <c r="A438" s="61">
        <f>IF(C438&gt;0,SUM(MAX($A$3:A437),IF(C438&gt;0,1,0)),0)</f>
        <v>0</v>
      </c>
      <c r="B438" s="61">
        <f>IF(C438=2,SUM(MAX($B$3:B437),IF(C438=2,1,0)),0)</f>
        <v>0</v>
      </c>
      <c r="C438" s="74">
        <f t="shared" si="71"/>
        <v>0</v>
      </c>
      <c r="D438" s="68">
        <v>814250</v>
      </c>
      <c r="E438" s="69" t="s">
        <v>591</v>
      </c>
      <c r="F438" s="69" t="str">
        <f t="shared" si="80"/>
        <v/>
      </c>
      <c r="G438" s="70"/>
      <c r="H438" s="71" t="str">
        <f t="shared" si="81"/>
        <v/>
      </c>
      <c r="I438" s="72"/>
      <c r="J438" s="71" t="str">
        <f t="shared" si="79"/>
        <v/>
      </c>
      <c r="L438" s="60" t="str">
        <f t="shared" si="73"/>
        <v/>
      </c>
    </row>
    <row r="439" spans="1:12" ht="25.5">
      <c r="A439" s="61">
        <f>IF(C439&gt;0,SUM(MAX($A$3:A438),IF(C439&gt;0,1,0)),0)</f>
        <v>0</v>
      </c>
      <c r="B439" s="61">
        <f>IF(C439=2,SUM(MAX($B$3:B438),IF(C439=2,1,0)),0)</f>
        <v>0</v>
      </c>
      <c r="C439" s="74">
        <f t="shared" si="71"/>
        <v>0</v>
      </c>
      <c r="D439" s="68">
        <v>814251</v>
      </c>
      <c r="E439" s="83" t="s">
        <v>592</v>
      </c>
      <c r="F439" s="69" t="str">
        <f t="shared" si="80"/>
        <v/>
      </c>
      <c r="G439" s="70"/>
      <c r="H439" s="71" t="str">
        <f t="shared" si="81"/>
        <v/>
      </c>
      <c r="I439" s="72"/>
      <c r="J439" s="71" t="str">
        <f t="shared" si="79"/>
        <v/>
      </c>
      <c r="L439" s="60" t="str">
        <f t="shared" si="73"/>
        <v/>
      </c>
    </row>
    <row r="440" spans="1:12" ht="15" customHeight="1">
      <c r="A440" s="61">
        <f>IF(C440&gt;0,SUM(MAX($A$3:A439),IF(C440&gt;0,1,0)),0)</f>
        <v>0</v>
      </c>
      <c r="B440" s="61">
        <f>IF(C440=2,SUM(MAX($B$3:B439),IF(C440=2,1,0)),0)</f>
        <v>0</v>
      </c>
      <c r="C440" s="74">
        <f t="shared" si="71"/>
        <v>0</v>
      </c>
      <c r="D440" s="54"/>
      <c r="E440" s="55"/>
      <c r="F440" s="55"/>
      <c r="G440" s="56"/>
      <c r="H440" s="57"/>
      <c r="I440" s="57"/>
      <c r="J440" s="58"/>
      <c r="L440" s="60" t="str">
        <f t="shared" si="73"/>
        <v/>
      </c>
    </row>
    <row r="441" spans="1:12" ht="15" customHeight="1">
      <c r="A441" s="61">
        <f>IF(C441&gt;0,SUM(MAX($A$3:A440),IF(C441&gt;0,1,0)),0)</f>
        <v>0</v>
      </c>
      <c r="B441" s="61">
        <f>IF(C441=2,SUM(MAX($B$3:B440),IF(C441=2,1,0)),0)</f>
        <v>0</v>
      </c>
      <c r="C441" s="62">
        <f>IF(SUM(C442:C448)&gt;0,2,0)</f>
        <v>0</v>
      </c>
      <c r="D441" s="63" t="s">
        <v>593</v>
      </c>
      <c r="E441" s="63" t="s">
        <v>594</v>
      </c>
      <c r="F441" s="64"/>
      <c r="G441" s="65"/>
      <c r="H441" s="66"/>
      <c r="I441" s="66"/>
      <c r="J441" s="67">
        <f>SUM(J442:J448)</f>
        <v>0</v>
      </c>
      <c r="L441" s="60" t="str">
        <f t="shared" si="73"/>
        <v/>
      </c>
    </row>
    <row r="442" spans="1:12" ht="15" customHeight="1">
      <c r="A442" s="61">
        <f>IF(C442&gt;0,SUM(MAX($A$3:A441),IF(C442&gt;0,1,0)),0)</f>
        <v>0</v>
      </c>
      <c r="B442" s="61">
        <f>IF(C442=2,SUM(MAX($B$3:B441),IF(C442=2,1,0)),0)</f>
        <v>0</v>
      </c>
      <c r="C442" s="74">
        <f t="shared" si="71"/>
        <v>0</v>
      </c>
      <c r="D442" s="68">
        <v>818020</v>
      </c>
      <c r="E442" s="69" t="s">
        <v>595</v>
      </c>
      <c r="F442" s="69" t="str">
        <f t="shared" ref="F442:F448" si="82">IFERROR(VLOOKUP(VALUE(D442),BIDITEM,3,FALSE),"")</f>
        <v/>
      </c>
      <c r="G442" s="70"/>
      <c r="H442" s="71" t="str">
        <f t="shared" ref="H442:H448" si="83">IF(AND(G442&gt;0,I442=0),IFERROR(VLOOKUP(VALUE(D442),BIDITEM,4,FALSE),""),"")</f>
        <v/>
      </c>
      <c r="I442" s="72"/>
      <c r="J442" s="71" t="str">
        <f t="shared" ref="J442:J448" si="84">IF(AND(G442&gt;0,OR(H442&gt;0,I442&gt;0)),IF(I442&gt;0,PRODUCT(I442,G442),PRODUCT(H442,G442)),"")</f>
        <v/>
      </c>
      <c r="L442" s="60" t="str">
        <f t="shared" si="73"/>
        <v/>
      </c>
    </row>
    <row r="443" spans="1:12" ht="15" customHeight="1">
      <c r="A443" s="61">
        <f>IF(C443&gt;0,SUM(MAX($A$3:A442),IF(C443&gt;0,1,0)),0)</f>
        <v>0</v>
      </c>
      <c r="B443" s="61">
        <f>IF(C443=2,SUM(MAX($B$3:B442),IF(C443=2,1,0)),0)</f>
        <v>0</v>
      </c>
      <c r="C443" s="74">
        <f t="shared" si="71"/>
        <v>0</v>
      </c>
      <c r="D443" s="68">
        <v>818030</v>
      </c>
      <c r="E443" s="69" t="s">
        <v>596</v>
      </c>
      <c r="F443" s="69" t="str">
        <f t="shared" si="82"/>
        <v/>
      </c>
      <c r="G443" s="70"/>
      <c r="H443" s="71" t="str">
        <f t="shared" si="83"/>
        <v/>
      </c>
      <c r="I443" s="72"/>
      <c r="J443" s="71" t="str">
        <f t="shared" si="84"/>
        <v/>
      </c>
      <c r="L443" s="60" t="str">
        <f t="shared" si="73"/>
        <v/>
      </c>
    </row>
    <row r="444" spans="1:12" ht="15" customHeight="1">
      <c r="A444" s="61">
        <f>IF(C444&gt;0,SUM(MAX($A$3:A443),IF(C444&gt;0,1,0)),0)</f>
        <v>0</v>
      </c>
      <c r="B444" s="61">
        <f>IF(C444=2,SUM(MAX($B$3:B443),IF(C444=2,1,0)),0)</f>
        <v>0</v>
      </c>
      <c r="C444" s="74">
        <f t="shared" si="71"/>
        <v>0</v>
      </c>
      <c r="D444" s="68" t="s">
        <v>597</v>
      </c>
      <c r="E444" s="69" t="s">
        <v>598</v>
      </c>
      <c r="F444" s="69" t="str">
        <f t="shared" si="82"/>
        <v/>
      </c>
      <c r="G444" s="70"/>
      <c r="H444" s="71" t="str">
        <f t="shared" si="83"/>
        <v/>
      </c>
      <c r="I444" s="72"/>
      <c r="J444" s="71" t="str">
        <f t="shared" si="84"/>
        <v/>
      </c>
      <c r="L444" s="60" t="str">
        <f t="shared" si="73"/>
        <v/>
      </c>
    </row>
    <row r="445" spans="1:12" ht="15" customHeight="1">
      <c r="A445" s="61">
        <f>IF(C445&gt;0,SUM(MAX($A$3:A444),IF(C445&gt;0,1,0)),0)</f>
        <v>0</v>
      </c>
      <c r="B445" s="61">
        <f>IF(C445=2,SUM(MAX($B$3:B444),IF(C445=2,1,0)),0)</f>
        <v>0</v>
      </c>
      <c r="C445" s="74">
        <f t="shared" si="71"/>
        <v>0</v>
      </c>
      <c r="D445" s="68" t="s">
        <v>599</v>
      </c>
      <c r="E445" s="69" t="s">
        <v>600</v>
      </c>
      <c r="F445" s="69" t="str">
        <f t="shared" si="82"/>
        <v/>
      </c>
      <c r="G445" s="70"/>
      <c r="H445" s="71" t="str">
        <f t="shared" si="83"/>
        <v/>
      </c>
      <c r="I445" s="72"/>
      <c r="J445" s="71" t="str">
        <f t="shared" si="84"/>
        <v/>
      </c>
      <c r="L445" s="60" t="str">
        <f t="shared" si="73"/>
        <v/>
      </c>
    </row>
    <row r="446" spans="1:12" ht="15" customHeight="1">
      <c r="A446" s="61">
        <f>IF(C446&gt;0,SUM(MAX($A$3:A445),IF(C446&gt;0,1,0)),0)</f>
        <v>0</v>
      </c>
      <c r="B446" s="61">
        <f>IF(C446=2,SUM(MAX($B$3:B445),IF(C446=2,1,0)),0)</f>
        <v>0</v>
      </c>
      <c r="C446" s="74">
        <f t="shared" si="71"/>
        <v>0</v>
      </c>
      <c r="D446" s="68" t="s">
        <v>601</v>
      </c>
      <c r="E446" s="69" t="s">
        <v>602</v>
      </c>
      <c r="F446" s="69" t="str">
        <f t="shared" si="82"/>
        <v/>
      </c>
      <c r="G446" s="70"/>
      <c r="H446" s="71" t="str">
        <f t="shared" si="83"/>
        <v/>
      </c>
      <c r="I446" s="72"/>
      <c r="J446" s="71" t="str">
        <f t="shared" si="84"/>
        <v/>
      </c>
      <c r="L446" s="60" t="str">
        <f t="shared" si="73"/>
        <v/>
      </c>
    </row>
    <row r="447" spans="1:12" ht="15" customHeight="1">
      <c r="A447" s="61">
        <f>IF(C447&gt;0,SUM(MAX($A$3:A446),IF(C447&gt;0,1,0)),0)</f>
        <v>0</v>
      </c>
      <c r="B447" s="61">
        <f>IF(C447=2,SUM(MAX($B$3:B446),IF(C447=2,1,0)),0)</f>
        <v>0</v>
      </c>
      <c r="C447" s="74">
        <f t="shared" si="71"/>
        <v>0</v>
      </c>
      <c r="D447" s="68" t="s">
        <v>603</v>
      </c>
      <c r="E447" s="69" t="s">
        <v>604</v>
      </c>
      <c r="F447" s="69" t="str">
        <f t="shared" si="82"/>
        <v/>
      </c>
      <c r="G447" s="70"/>
      <c r="H447" s="71" t="str">
        <f t="shared" si="83"/>
        <v/>
      </c>
      <c r="I447" s="72"/>
      <c r="J447" s="71" t="str">
        <f t="shared" si="84"/>
        <v/>
      </c>
      <c r="L447" s="60" t="str">
        <f t="shared" si="73"/>
        <v/>
      </c>
    </row>
    <row r="448" spans="1:12" ht="15" customHeight="1">
      <c r="A448" s="61">
        <f>IF(C448&gt;0,SUM(MAX($A$3:A447),IF(C448&gt;0,1,0)),0)</f>
        <v>0</v>
      </c>
      <c r="B448" s="61">
        <f>IF(C448=2,SUM(MAX($B$3:B447),IF(C448=2,1,0)),0)</f>
        <v>0</v>
      </c>
      <c r="C448" s="74">
        <f t="shared" si="71"/>
        <v>0</v>
      </c>
      <c r="D448" s="68" t="s">
        <v>605</v>
      </c>
      <c r="E448" s="69" t="s">
        <v>606</v>
      </c>
      <c r="F448" s="69" t="str">
        <f t="shared" si="82"/>
        <v/>
      </c>
      <c r="G448" s="70"/>
      <c r="H448" s="71" t="str">
        <f t="shared" si="83"/>
        <v/>
      </c>
      <c r="I448" s="72"/>
      <c r="J448" s="71" t="str">
        <f t="shared" si="84"/>
        <v/>
      </c>
      <c r="L448" s="60" t="str">
        <f t="shared" si="73"/>
        <v/>
      </c>
    </row>
    <row r="449" spans="1:12" ht="15" customHeight="1">
      <c r="A449" s="61">
        <f>IF(C449&gt;0,SUM(MAX($A$3:A448),IF(C449&gt;0,1,0)),0)</f>
        <v>0</v>
      </c>
      <c r="B449" s="61">
        <f>IF(C449=2,SUM(MAX($B$3:B448),IF(C449=2,1,0)),0)</f>
        <v>0</v>
      </c>
      <c r="C449" s="74">
        <f t="shared" si="71"/>
        <v>0</v>
      </c>
      <c r="D449" s="54"/>
      <c r="E449" s="55"/>
      <c r="F449" s="55"/>
      <c r="G449" s="56"/>
      <c r="H449" s="57"/>
      <c r="I449" s="57"/>
      <c r="J449" s="58"/>
      <c r="L449" s="60" t="str">
        <f t="shared" si="73"/>
        <v/>
      </c>
    </row>
    <row r="450" spans="1:12" ht="15" customHeight="1">
      <c r="A450" s="61">
        <f>IF(C450&gt;0,SUM(MAX($A$3:A449),IF(C450&gt;0,1,0)),0)</f>
        <v>0</v>
      </c>
      <c r="B450" s="61">
        <f>IF(C450=2,SUM(MAX($B$3:B449),IF(C450=2,1,0)),0)</f>
        <v>0</v>
      </c>
      <c r="C450" s="62">
        <f>IF(SUM(C451:C454)&gt;0,2,0)</f>
        <v>0</v>
      </c>
      <c r="D450" s="63" t="s">
        <v>607</v>
      </c>
      <c r="E450" s="63" t="s">
        <v>608</v>
      </c>
      <c r="F450" s="64"/>
      <c r="G450" s="65"/>
      <c r="H450" s="66"/>
      <c r="I450" s="66"/>
      <c r="J450" s="67">
        <f>SUM(J451:J454)</f>
        <v>0</v>
      </c>
      <c r="L450" s="60" t="str">
        <f t="shared" si="73"/>
        <v/>
      </c>
    </row>
    <row r="451" spans="1:12" ht="15" customHeight="1">
      <c r="A451" s="61">
        <f>IF(C451&gt;0,SUM(MAX($A$3:A450),IF(C451&gt;0,1,0)),0)</f>
        <v>0</v>
      </c>
      <c r="B451" s="61">
        <f>IF(C451=2,SUM(MAX($B$3:B450),IF(C451=2,1,0)),0)</f>
        <v>0</v>
      </c>
      <c r="C451" s="74">
        <f t="shared" si="71"/>
        <v>0</v>
      </c>
      <c r="D451" s="68" t="s">
        <v>609</v>
      </c>
      <c r="E451" s="69" t="s">
        <v>610</v>
      </c>
      <c r="F451" s="69" t="str">
        <f>IFERROR(VLOOKUP(VALUE(D451),BIDITEM,3,FALSE),"")</f>
        <v/>
      </c>
      <c r="G451" s="70"/>
      <c r="H451" s="71" t="str">
        <f>IF(AND(G451&gt;0,I451=0),IFERROR(VLOOKUP(VALUE(D451),BIDITEM,4,FALSE),""),"")</f>
        <v/>
      </c>
      <c r="I451" s="72"/>
      <c r="J451" s="71" t="str">
        <f t="shared" ref="J451:J454" si="85">IF(AND(G451&gt;0,OR(H451&gt;0,I451&gt;0)),IF(I451&gt;0,PRODUCT(I451,G451),PRODUCT(H451,G451)),"")</f>
        <v/>
      </c>
      <c r="L451" s="60" t="str">
        <f t="shared" si="73"/>
        <v/>
      </c>
    </row>
    <row r="452" spans="1:12" ht="15" customHeight="1">
      <c r="A452" s="61">
        <f>IF(C452&gt;0,SUM(MAX($A$3:A451),IF(C452&gt;0,1,0)),0)</f>
        <v>0</v>
      </c>
      <c r="B452" s="61">
        <f>IF(C452=2,SUM(MAX($B$3:B451),IF(C452=2,1,0)),0)</f>
        <v>0</v>
      </c>
      <c r="C452" s="74">
        <f t="shared" si="71"/>
        <v>0</v>
      </c>
      <c r="D452" s="68" t="s">
        <v>611</v>
      </c>
      <c r="E452" s="69" t="s">
        <v>612</v>
      </c>
      <c r="F452" s="69" t="str">
        <f>IFERROR(VLOOKUP(VALUE(D452),BIDITEM,3,FALSE),"")</f>
        <v/>
      </c>
      <c r="G452" s="70"/>
      <c r="H452" s="71" t="str">
        <f>IF(AND(G452&gt;0,I452=0),IFERROR(VLOOKUP(VALUE(D452),BIDITEM,4,FALSE),""),"")</f>
        <v/>
      </c>
      <c r="I452" s="72"/>
      <c r="J452" s="71" t="str">
        <f t="shared" si="85"/>
        <v/>
      </c>
      <c r="L452" s="60" t="str">
        <f t="shared" si="73"/>
        <v/>
      </c>
    </row>
    <row r="453" spans="1:12" ht="15" customHeight="1">
      <c r="A453" s="61">
        <f>IF(C453&gt;0,SUM(MAX($A$3:A452),IF(C453&gt;0,1,0)),0)</f>
        <v>0</v>
      </c>
      <c r="B453" s="61">
        <f>IF(C453=2,SUM(MAX($B$3:B452),IF(C453=2,1,0)),0)</f>
        <v>0</v>
      </c>
      <c r="C453" s="74">
        <f t="shared" si="71"/>
        <v>0</v>
      </c>
      <c r="D453" s="68" t="s">
        <v>613</v>
      </c>
      <c r="E453" s="69" t="s">
        <v>614</v>
      </c>
      <c r="F453" s="69" t="str">
        <f>IFERROR(VLOOKUP(VALUE(D453),BIDITEM,3,FALSE),"")</f>
        <v/>
      </c>
      <c r="G453" s="70"/>
      <c r="H453" s="71" t="str">
        <f>IF(AND(G453&gt;0,I453=0),IFERROR(VLOOKUP(VALUE(D453),BIDITEM,4,FALSE),""),"")</f>
        <v/>
      </c>
      <c r="I453" s="72"/>
      <c r="J453" s="71" t="str">
        <f t="shared" si="85"/>
        <v/>
      </c>
      <c r="L453" s="60" t="str">
        <f t="shared" si="73"/>
        <v/>
      </c>
    </row>
    <row r="454" spans="1:12" ht="15" customHeight="1">
      <c r="A454" s="61">
        <f>IF(C454&gt;0,SUM(MAX($A$3:A453),IF(C454&gt;0,1,0)),0)</f>
        <v>0</v>
      </c>
      <c r="B454" s="61">
        <f>IF(C454=2,SUM(MAX($B$3:B453),IF(C454=2,1,0)),0)</f>
        <v>0</v>
      </c>
      <c r="C454" s="74">
        <f t="shared" si="71"/>
        <v>0</v>
      </c>
      <c r="D454" s="68">
        <v>819020</v>
      </c>
      <c r="E454" s="69" t="s">
        <v>615</v>
      </c>
      <c r="F454" s="69" t="str">
        <f>IFERROR(VLOOKUP(VALUE(D454),BIDITEM,3,FALSE),"")</f>
        <v/>
      </c>
      <c r="G454" s="70"/>
      <c r="H454" s="71" t="str">
        <f>IF(AND(G454&gt;0,I454=0),IFERROR(VLOOKUP(VALUE(D454),BIDITEM,4,FALSE),""),"")</f>
        <v/>
      </c>
      <c r="I454" s="72"/>
      <c r="J454" s="71" t="str">
        <f t="shared" si="85"/>
        <v/>
      </c>
      <c r="L454" s="60" t="str">
        <f t="shared" si="73"/>
        <v/>
      </c>
    </row>
    <row r="455" spans="1:12" ht="15" customHeight="1">
      <c r="A455" s="61">
        <f>IF(C455&gt;0,SUM(MAX($A$3:A454),IF(C455&gt;0,1,0)),0)</f>
        <v>0</v>
      </c>
      <c r="B455" s="61">
        <f>IF(C455=2,SUM(MAX($B$3:B454),IF(C455=2,1,0)),0)</f>
        <v>0</v>
      </c>
      <c r="C455" s="74">
        <f t="shared" ref="C455:C505" si="86">IF(G455&gt;0,1,0)</f>
        <v>0</v>
      </c>
      <c r="D455" s="54"/>
      <c r="E455" s="55"/>
      <c r="F455" s="55"/>
      <c r="G455" s="56"/>
      <c r="H455" s="57"/>
      <c r="I455" s="57"/>
      <c r="J455" s="58"/>
      <c r="L455" s="60" t="str">
        <f t="shared" si="73"/>
        <v/>
      </c>
    </row>
    <row r="456" spans="1:12" ht="15" customHeight="1">
      <c r="A456" s="61">
        <f>IF(C456&gt;0,SUM(MAX($A$3:A455),IF(C456&gt;0,1,0)),0)</f>
        <v>0</v>
      </c>
      <c r="B456" s="61">
        <f>IF(C456=2,SUM(MAX($B$3:B455),IF(C456=2,1,0)),0)</f>
        <v>0</v>
      </c>
      <c r="C456" s="62">
        <f>IF(SUM(C457:C467)&gt;0,2,0)</f>
        <v>0</v>
      </c>
      <c r="D456" s="63" t="s">
        <v>616</v>
      </c>
      <c r="E456" s="63" t="s">
        <v>617</v>
      </c>
      <c r="F456" s="64"/>
      <c r="G456" s="65"/>
      <c r="H456" s="66"/>
      <c r="I456" s="66"/>
      <c r="J456" s="67">
        <f>SUM(J457:J467)</f>
        <v>0</v>
      </c>
      <c r="L456" s="60" t="str">
        <f t="shared" si="73"/>
        <v/>
      </c>
    </row>
    <row r="457" spans="1:12" ht="15" customHeight="1">
      <c r="A457" s="61">
        <f>IF(C457&gt;0,SUM(MAX($A$3:A456),IF(C457&gt;0,1,0)),0)</f>
        <v>0</v>
      </c>
      <c r="B457" s="61">
        <f>IF(C457=2,SUM(MAX($B$3:B456),IF(C457=2,1,0)),0)</f>
        <v>0</v>
      </c>
      <c r="C457" s="74">
        <f t="shared" si="86"/>
        <v>0</v>
      </c>
      <c r="D457" s="68">
        <v>821006</v>
      </c>
      <c r="E457" s="69" t="s">
        <v>618</v>
      </c>
      <c r="F457" s="69" t="str">
        <f t="shared" ref="F457:F467" si="87">IFERROR(VLOOKUP(VALUE(D457),BIDITEM,3,FALSE),"")</f>
        <v/>
      </c>
      <c r="G457" s="70"/>
      <c r="H457" s="71" t="str">
        <f t="shared" ref="H457:H467" si="88">IF(AND(G457&gt;0,I457=0),IFERROR(VLOOKUP(VALUE(D457),BIDITEM,4,FALSE),""),"")</f>
        <v/>
      </c>
      <c r="I457" s="72"/>
      <c r="J457" s="71" t="str">
        <f t="shared" ref="J457:J467" si="89">IF(AND(G457&gt;0,OR(H457&gt;0,I457&gt;0)),IF(I457&gt;0,PRODUCT(I457,G457),PRODUCT(H457,G457)),"")</f>
        <v/>
      </c>
      <c r="L457" s="60" t="str">
        <f t="shared" si="73"/>
        <v/>
      </c>
    </row>
    <row r="458" spans="1:12" ht="15" customHeight="1">
      <c r="A458" s="61">
        <f>IF(C458&gt;0,SUM(MAX($A$3:A457),IF(C458&gt;0,1,0)),0)</f>
        <v>0</v>
      </c>
      <c r="B458" s="61">
        <f>IF(C458=2,SUM(MAX($B$3:B457),IF(C458=2,1,0)),0)</f>
        <v>0</v>
      </c>
      <c r="C458" s="74">
        <f t="shared" si="86"/>
        <v>0</v>
      </c>
      <c r="D458" s="68">
        <v>821011</v>
      </c>
      <c r="E458" s="69" t="s">
        <v>619</v>
      </c>
      <c r="F458" s="69" t="str">
        <f t="shared" si="87"/>
        <v/>
      </c>
      <c r="G458" s="70"/>
      <c r="H458" s="71" t="str">
        <f t="shared" si="88"/>
        <v/>
      </c>
      <c r="I458" s="72"/>
      <c r="J458" s="71" t="str">
        <f t="shared" si="89"/>
        <v/>
      </c>
      <c r="L458" s="60" t="str">
        <f t="shared" ref="L458:L505" si="90">IF(C458&gt;0,ROW(),"")</f>
        <v/>
      </c>
    </row>
    <row r="459" spans="1:12" ht="15" customHeight="1">
      <c r="A459" s="61">
        <f>IF(C459&gt;0,SUM(MAX($A$3:A458),IF(C459&gt;0,1,0)),0)</f>
        <v>0</v>
      </c>
      <c r="B459" s="61">
        <f>IF(C459=2,SUM(MAX($B$3:B458),IF(C459=2,1,0)),0)</f>
        <v>0</v>
      </c>
      <c r="C459" s="74">
        <f t="shared" si="86"/>
        <v>0</v>
      </c>
      <c r="D459" s="68">
        <v>821015</v>
      </c>
      <c r="E459" s="69" t="s">
        <v>620</v>
      </c>
      <c r="F459" s="69" t="str">
        <f t="shared" si="87"/>
        <v/>
      </c>
      <c r="G459" s="70"/>
      <c r="H459" s="71" t="str">
        <f t="shared" si="88"/>
        <v/>
      </c>
      <c r="I459" s="72"/>
      <c r="J459" s="71" t="str">
        <f t="shared" si="89"/>
        <v/>
      </c>
      <c r="L459" s="60" t="str">
        <f t="shared" si="90"/>
        <v/>
      </c>
    </row>
    <row r="460" spans="1:12" ht="15" customHeight="1">
      <c r="A460" s="61">
        <f>IF(C460&gt;0,SUM(MAX($A$3:A459),IF(C460&gt;0,1,0)),0)</f>
        <v>0</v>
      </c>
      <c r="B460" s="61">
        <f>IF(C460=2,SUM(MAX($B$3:B459),IF(C460=2,1,0)),0)</f>
        <v>0</v>
      </c>
      <c r="C460" s="74">
        <f t="shared" si="86"/>
        <v>0</v>
      </c>
      <c r="D460" s="68" t="s">
        <v>621</v>
      </c>
      <c r="E460" s="69" t="s">
        <v>622</v>
      </c>
      <c r="F460" s="69" t="str">
        <f t="shared" si="87"/>
        <v/>
      </c>
      <c r="G460" s="70"/>
      <c r="H460" s="71" t="str">
        <f t="shared" si="88"/>
        <v/>
      </c>
      <c r="I460" s="72"/>
      <c r="J460" s="71" t="str">
        <f t="shared" si="89"/>
        <v/>
      </c>
      <c r="L460" s="60" t="str">
        <f t="shared" si="90"/>
        <v/>
      </c>
    </row>
    <row r="461" spans="1:12" ht="15" customHeight="1">
      <c r="A461" s="61">
        <f>IF(C461&gt;0,SUM(MAX($A$3:A460),IF(C461&gt;0,1,0)),0)</f>
        <v>0</v>
      </c>
      <c r="B461" s="61">
        <f>IF(C461=2,SUM(MAX($B$3:B460),IF(C461=2,1,0)),0)</f>
        <v>0</v>
      </c>
      <c r="C461" s="74">
        <f t="shared" si="86"/>
        <v>0</v>
      </c>
      <c r="D461" s="68" t="s">
        <v>623</v>
      </c>
      <c r="E461" s="69" t="s">
        <v>624</v>
      </c>
      <c r="F461" s="69" t="str">
        <f t="shared" si="87"/>
        <v/>
      </c>
      <c r="G461" s="70"/>
      <c r="H461" s="71" t="str">
        <f t="shared" si="88"/>
        <v/>
      </c>
      <c r="I461" s="72"/>
      <c r="J461" s="71" t="str">
        <f t="shared" si="89"/>
        <v/>
      </c>
      <c r="L461" s="60" t="str">
        <f t="shared" si="90"/>
        <v/>
      </c>
    </row>
    <row r="462" spans="1:12" ht="15" customHeight="1">
      <c r="A462" s="61">
        <f>IF(C462&gt;0,SUM(MAX($A$3:A461),IF(C462&gt;0,1,0)),0)</f>
        <v>0</v>
      </c>
      <c r="B462" s="61">
        <f>IF(C462=2,SUM(MAX($B$3:B461),IF(C462=2,1,0)),0)</f>
        <v>0</v>
      </c>
      <c r="C462" s="74">
        <f t="shared" si="86"/>
        <v>0</v>
      </c>
      <c r="D462" s="68" t="s">
        <v>625</v>
      </c>
      <c r="E462" s="69" t="s">
        <v>626</v>
      </c>
      <c r="F462" s="69" t="str">
        <f t="shared" si="87"/>
        <v/>
      </c>
      <c r="G462" s="70"/>
      <c r="H462" s="71" t="str">
        <f t="shared" si="88"/>
        <v/>
      </c>
      <c r="I462" s="72"/>
      <c r="J462" s="71" t="str">
        <f t="shared" si="89"/>
        <v/>
      </c>
      <c r="L462" s="60" t="str">
        <f t="shared" si="90"/>
        <v/>
      </c>
    </row>
    <row r="463" spans="1:12" ht="15" customHeight="1">
      <c r="A463" s="61">
        <f>IF(C463&gt;0,SUM(MAX($A$3:A462),IF(C463&gt;0,1,0)),0)</f>
        <v>0</v>
      </c>
      <c r="B463" s="61">
        <f>IF(C463=2,SUM(MAX($B$3:B462),IF(C463=2,1,0)),0)</f>
        <v>0</v>
      </c>
      <c r="C463" s="74">
        <f t="shared" si="86"/>
        <v>0</v>
      </c>
      <c r="D463" s="68" t="s">
        <v>627</v>
      </c>
      <c r="E463" s="69" t="s">
        <v>628</v>
      </c>
      <c r="F463" s="69" t="str">
        <f t="shared" si="87"/>
        <v/>
      </c>
      <c r="G463" s="70"/>
      <c r="H463" s="71" t="str">
        <f t="shared" si="88"/>
        <v/>
      </c>
      <c r="I463" s="72"/>
      <c r="J463" s="71" t="str">
        <f t="shared" si="89"/>
        <v/>
      </c>
      <c r="L463" s="60" t="str">
        <f t="shared" si="90"/>
        <v/>
      </c>
    </row>
    <row r="464" spans="1:12" ht="15" customHeight="1">
      <c r="A464" s="61">
        <f>IF(C464&gt;0,SUM(MAX($A$3:A463),IF(C464&gt;0,1,0)),0)</f>
        <v>0</v>
      </c>
      <c r="B464" s="61">
        <f>IF(C464=2,SUM(MAX($B$3:B463),IF(C464=2,1,0)),0)</f>
        <v>0</v>
      </c>
      <c r="C464" s="74">
        <f t="shared" si="86"/>
        <v>0</v>
      </c>
      <c r="D464" s="68" t="s">
        <v>629</v>
      </c>
      <c r="E464" s="69" t="s">
        <v>630</v>
      </c>
      <c r="F464" s="69" t="str">
        <f t="shared" si="87"/>
        <v/>
      </c>
      <c r="G464" s="70"/>
      <c r="H464" s="71" t="str">
        <f t="shared" si="88"/>
        <v/>
      </c>
      <c r="I464" s="72"/>
      <c r="J464" s="71" t="str">
        <f t="shared" si="89"/>
        <v/>
      </c>
      <c r="L464" s="60" t="str">
        <f t="shared" si="90"/>
        <v/>
      </c>
    </row>
    <row r="465" spans="1:12" ht="15" customHeight="1">
      <c r="A465" s="61">
        <f>IF(C465&gt;0,SUM(MAX($A$3:A464),IF(C465&gt;0,1,0)),0)</f>
        <v>0</v>
      </c>
      <c r="B465" s="61">
        <f>IF(C465=2,SUM(MAX($B$3:B464),IF(C465=2,1,0)),0)</f>
        <v>0</v>
      </c>
      <c r="C465" s="74">
        <f t="shared" si="86"/>
        <v>0</v>
      </c>
      <c r="D465" s="68" t="s">
        <v>631</v>
      </c>
      <c r="E465" s="69" t="s">
        <v>632</v>
      </c>
      <c r="F465" s="69" t="str">
        <f t="shared" si="87"/>
        <v/>
      </c>
      <c r="G465" s="70"/>
      <c r="H465" s="71" t="str">
        <f t="shared" si="88"/>
        <v/>
      </c>
      <c r="I465" s="72"/>
      <c r="J465" s="71" t="str">
        <f t="shared" si="89"/>
        <v/>
      </c>
      <c r="L465" s="60" t="str">
        <f t="shared" si="90"/>
        <v/>
      </c>
    </row>
    <row r="466" spans="1:12" ht="15" customHeight="1">
      <c r="A466" s="61">
        <f>IF(C466&gt;0,SUM(MAX($A$3:A465),IF(C466&gt;0,1,0)),0)</f>
        <v>0</v>
      </c>
      <c r="B466" s="61">
        <f>IF(C466=2,SUM(MAX($B$3:B465),IF(C466=2,1,0)),0)</f>
        <v>0</v>
      </c>
      <c r="C466" s="74">
        <f t="shared" si="86"/>
        <v>0</v>
      </c>
      <c r="D466" s="68" t="s">
        <v>633</v>
      </c>
      <c r="E466" s="69" t="s">
        <v>634</v>
      </c>
      <c r="F466" s="69" t="str">
        <f t="shared" si="87"/>
        <v/>
      </c>
      <c r="G466" s="70"/>
      <c r="H466" s="71" t="str">
        <f t="shared" si="88"/>
        <v/>
      </c>
      <c r="I466" s="72"/>
      <c r="J466" s="71" t="str">
        <f t="shared" si="89"/>
        <v/>
      </c>
      <c r="L466" s="60" t="str">
        <f t="shared" si="90"/>
        <v/>
      </c>
    </row>
    <row r="467" spans="1:12" ht="15" customHeight="1">
      <c r="A467" s="61">
        <f>IF(C467&gt;0,SUM(MAX($A$3:A466),IF(C467&gt;0,1,0)),0)</f>
        <v>0</v>
      </c>
      <c r="B467" s="61">
        <f>IF(C467=2,SUM(MAX($B$3:B466),IF(C467=2,1,0)),0)</f>
        <v>0</v>
      </c>
      <c r="C467" s="74">
        <f t="shared" si="86"/>
        <v>0</v>
      </c>
      <c r="D467" s="68" t="s">
        <v>635</v>
      </c>
      <c r="E467" s="69" t="s">
        <v>636</v>
      </c>
      <c r="F467" s="69" t="str">
        <f t="shared" si="87"/>
        <v/>
      </c>
      <c r="G467" s="70"/>
      <c r="H467" s="71" t="str">
        <f t="shared" si="88"/>
        <v/>
      </c>
      <c r="I467" s="72"/>
      <c r="J467" s="71" t="str">
        <f t="shared" si="89"/>
        <v/>
      </c>
      <c r="L467" s="60" t="str">
        <f t="shared" si="90"/>
        <v/>
      </c>
    </row>
    <row r="468" spans="1:12" ht="15" customHeight="1">
      <c r="A468" s="61">
        <f>IF(C468&gt;0,SUM(MAX($A$3:A467),IF(C468&gt;0,1,0)),0)</f>
        <v>0</v>
      </c>
      <c r="B468" s="61">
        <f>IF(C468=2,SUM(MAX($B$3:B467),IF(C468=2,1,0)),0)</f>
        <v>0</v>
      </c>
      <c r="C468" s="74">
        <f t="shared" si="86"/>
        <v>0</v>
      </c>
      <c r="D468" s="54"/>
      <c r="E468" s="55"/>
      <c r="F468" s="55"/>
      <c r="G468" s="56"/>
      <c r="H468" s="57"/>
      <c r="I468" s="57"/>
      <c r="J468" s="58"/>
      <c r="L468" s="60" t="str">
        <f t="shared" si="90"/>
        <v/>
      </c>
    </row>
    <row r="469" spans="1:12" ht="15" customHeight="1">
      <c r="A469" s="61">
        <f>IF(C469&gt;0,SUM(MAX($A$3:A468),IF(C469&gt;0,1,0)),0)</f>
        <v>0</v>
      </c>
      <c r="B469" s="61">
        <f>IF(C469=2,SUM(MAX($B$3:B468),IF(C469=2,1,0)),0)</f>
        <v>0</v>
      </c>
      <c r="C469" s="62">
        <f>IF(SUM(C470:C477)&gt;0,2,0)</f>
        <v>0</v>
      </c>
      <c r="D469" s="63" t="s">
        <v>637</v>
      </c>
      <c r="E469" s="63" t="s">
        <v>638</v>
      </c>
      <c r="F469" s="64"/>
      <c r="G469" s="65"/>
      <c r="H469" s="66"/>
      <c r="I469" s="66"/>
      <c r="J469" s="67">
        <f>SUM(J470:J477)</f>
        <v>0</v>
      </c>
      <c r="L469" s="60" t="str">
        <f t="shared" si="90"/>
        <v/>
      </c>
    </row>
    <row r="470" spans="1:12" ht="15" customHeight="1">
      <c r="A470" s="61">
        <f>IF(C470&gt;0,SUM(MAX($A$3:A469),IF(C470&gt;0,1,0)),0)</f>
        <v>0</v>
      </c>
      <c r="B470" s="61">
        <f>IF(C470=2,SUM(MAX($B$3:B469),IF(C470=2,1,0)),0)</f>
        <v>0</v>
      </c>
      <c r="C470" s="74">
        <f t="shared" si="86"/>
        <v>0</v>
      </c>
      <c r="D470" s="68" t="s">
        <v>639</v>
      </c>
      <c r="E470" s="69" t="s">
        <v>640</v>
      </c>
      <c r="F470" s="69" t="str">
        <f t="shared" ref="F470:F477" si="91">IFERROR(VLOOKUP(VALUE(D470),BIDITEM,3,FALSE),"")</f>
        <v/>
      </c>
      <c r="G470" s="70"/>
      <c r="H470" s="71" t="str">
        <f t="shared" ref="H470:H477" si="92">IF(AND(G470&gt;0,I470=0),IFERROR(VLOOKUP(VALUE(D470),BIDITEM,4,FALSE),""),"")</f>
        <v/>
      </c>
      <c r="I470" s="72"/>
      <c r="J470" s="71" t="str">
        <f t="shared" ref="J470:J477" si="93">IF(AND(G470&gt;0,OR(H470&gt;0,I470&gt;0)),IF(I470&gt;0,PRODUCT(I470,G470),PRODUCT(H470,G470)),"")</f>
        <v/>
      </c>
      <c r="L470" s="60" t="str">
        <f t="shared" si="90"/>
        <v/>
      </c>
    </row>
    <row r="471" spans="1:12" ht="15" customHeight="1">
      <c r="A471" s="61">
        <f>IF(C471&gt;0,SUM(MAX($A$3:A470),IF(C471&gt;0,1,0)),0)</f>
        <v>0</v>
      </c>
      <c r="B471" s="61">
        <f>IF(C471=2,SUM(MAX($B$3:B470),IF(C471=2,1,0)),0)</f>
        <v>0</v>
      </c>
      <c r="C471" s="74">
        <f t="shared" si="86"/>
        <v>0</v>
      </c>
      <c r="D471" s="68" t="s">
        <v>641</v>
      </c>
      <c r="E471" s="69" t="s">
        <v>642</v>
      </c>
      <c r="F471" s="69" t="str">
        <f t="shared" si="91"/>
        <v/>
      </c>
      <c r="G471" s="70"/>
      <c r="H471" s="71" t="str">
        <f t="shared" si="92"/>
        <v/>
      </c>
      <c r="I471" s="72"/>
      <c r="J471" s="71" t="str">
        <f t="shared" si="93"/>
        <v/>
      </c>
      <c r="L471" s="60" t="str">
        <f t="shared" si="90"/>
        <v/>
      </c>
    </row>
    <row r="472" spans="1:12" ht="15" customHeight="1">
      <c r="A472" s="61">
        <f>IF(C472&gt;0,SUM(MAX($A$3:A471),IF(C472&gt;0,1,0)),0)</f>
        <v>0</v>
      </c>
      <c r="B472" s="61">
        <f>IF(C472=2,SUM(MAX($B$3:B471),IF(C472=2,1,0)),0)</f>
        <v>0</v>
      </c>
      <c r="C472" s="74">
        <f t="shared" si="86"/>
        <v>0</v>
      </c>
      <c r="D472" s="68" t="s">
        <v>643</v>
      </c>
      <c r="E472" s="69" t="s">
        <v>644</v>
      </c>
      <c r="F472" s="69" t="str">
        <f t="shared" si="91"/>
        <v/>
      </c>
      <c r="G472" s="70"/>
      <c r="H472" s="71" t="str">
        <f t="shared" si="92"/>
        <v/>
      </c>
      <c r="I472" s="72"/>
      <c r="J472" s="71" t="str">
        <f t="shared" si="93"/>
        <v/>
      </c>
      <c r="L472" s="60" t="str">
        <f t="shared" si="90"/>
        <v/>
      </c>
    </row>
    <row r="473" spans="1:12" ht="15" customHeight="1">
      <c r="A473" s="61">
        <f>IF(C473&gt;0,SUM(MAX($A$3:A472),IF(C473&gt;0,1,0)),0)</f>
        <v>0</v>
      </c>
      <c r="B473" s="61">
        <f>IF(C473=2,SUM(MAX($B$3:B472),IF(C473=2,1,0)),0)</f>
        <v>0</v>
      </c>
      <c r="C473" s="74">
        <f t="shared" si="86"/>
        <v>0</v>
      </c>
      <c r="D473" s="68" t="s">
        <v>645</v>
      </c>
      <c r="E473" s="69" t="s">
        <v>646</v>
      </c>
      <c r="F473" s="69" t="str">
        <f t="shared" si="91"/>
        <v/>
      </c>
      <c r="G473" s="70"/>
      <c r="H473" s="71" t="str">
        <f t="shared" si="92"/>
        <v/>
      </c>
      <c r="I473" s="72"/>
      <c r="J473" s="71" t="str">
        <f t="shared" si="93"/>
        <v/>
      </c>
      <c r="L473" s="60" t="str">
        <f t="shared" si="90"/>
        <v/>
      </c>
    </row>
    <row r="474" spans="1:12" ht="15" customHeight="1">
      <c r="A474" s="61">
        <f>IF(C474&gt;0,SUM(MAX($A$3:A473),IF(C474&gt;0,1,0)),0)</f>
        <v>0</v>
      </c>
      <c r="B474" s="61">
        <f>IF(C474=2,SUM(MAX($B$3:B473),IF(C474=2,1,0)),0)</f>
        <v>0</v>
      </c>
      <c r="C474" s="74">
        <f t="shared" si="86"/>
        <v>0</v>
      </c>
      <c r="D474" s="68" t="s">
        <v>647</v>
      </c>
      <c r="E474" s="69" t="s">
        <v>648</v>
      </c>
      <c r="F474" s="69" t="str">
        <f t="shared" si="91"/>
        <v/>
      </c>
      <c r="G474" s="70"/>
      <c r="H474" s="71" t="str">
        <f t="shared" si="92"/>
        <v/>
      </c>
      <c r="I474" s="72"/>
      <c r="J474" s="71" t="str">
        <f t="shared" si="93"/>
        <v/>
      </c>
      <c r="L474" s="60" t="str">
        <f t="shared" si="90"/>
        <v/>
      </c>
    </row>
    <row r="475" spans="1:12" ht="15" customHeight="1">
      <c r="A475" s="61">
        <f>IF(C475&gt;0,SUM(MAX($A$3:A474),IF(C475&gt;0,1,0)),0)</f>
        <v>0</v>
      </c>
      <c r="B475" s="61">
        <f>IF(C475=2,SUM(MAX($B$3:B474),IF(C475=2,1,0)),0)</f>
        <v>0</v>
      </c>
      <c r="C475" s="74">
        <f t="shared" si="86"/>
        <v>0</v>
      </c>
      <c r="D475" s="68" t="s">
        <v>649</v>
      </c>
      <c r="E475" s="69" t="s">
        <v>650</v>
      </c>
      <c r="F475" s="69" t="str">
        <f t="shared" si="91"/>
        <v/>
      </c>
      <c r="G475" s="70"/>
      <c r="H475" s="71" t="str">
        <f t="shared" si="92"/>
        <v/>
      </c>
      <c r="I475" s="72"/>
      <c r="J475" s="71" t="str">
        <f t="shared" si="93"/>
        <v/>
      </c>
      <c r="L475" s="60" t="str">
        <f t="shared" si="90"/>
        <v/>
      </c>
    </row>
    <row r="476" spans="1:12" ht="15" customHeight="1">
      <c r="A476" s="61">
        <f>IF(C476&gt;0,SUM(MAX($A$3:A475),IF(C476&gt;0,1,0)),0)</f>
        <v>0</v>
      </c>
      <c r="B476" s="61">
        <f>IF(C476=2,SUM(MAX($B$3:B475),IF(C476=2,1,0)),0)</f>
        <v>0</v>
      </c>
      <c r="C476" s="74">
        <f t="shared" si="86"/>
        <v>0</v>
      </c>
      <c r="D476" s="68">
        <v>822025</v>
      </c>
      <c r="E476" s="69" t="s">
        <v>651</v>
      </c>
      <c r="F476" s="69" t="str">
        <f t="shared" si="91"/>
        <v/>
      </c>
      <c r="G476" s="70"/>
      <c r="H476" s="71" t="str">
        <f t="shared" si="92"/>
        <v/>
      </c>
      <c r="I476" s="72"/>
      <c r="J476" s="71" t="str">
        <f t="shared" si="93"/>
        <v/>
      </c>
      <c r="L476" s="60" t="str">
        <f t="shared" si="90"/>
        <v/>
      </c>
    </row>
    <row r="477" spans="1:12" ht="15" customHeight="1">
      <c r="A477" s="61">
        <f>IF(C477&gt;0,SUM(MAX($A$3:A476),IF(C477&gt;0,1,0)),0)</f>
        <v>0</v>
      </c>
      <c r="B477" s="61">
        <f>IF(C477=2,SUM(MAX($B$3:B476),IF(C477=2,1,0)),0)</f>
        <v>0</v>
      </c>
      <c r="C477" s="74">
        <f t="shared" si="86"/>
        <v>0</v>
      </c>
      <c r="D477" s="68">
        <v>822028</v>
      </c>
      <c r="E477" s="69" t="s">
        <v>652</v>
      </c>
      <c r="F477" s="69" t="str">
        <f t="shared" si="91"/>
        <v/>
      </c>
      <c r="G477" s="70"/>
      <c r="H477" s="71" t="str">
        <f t="shared" si="92"/>
        <v/>
      </c>
      <c r="I477" s="72"/>
      <c r="J477" s="71" t="str">
        <f t="shared" si="93"/>
        <v/>
      </c>
      <c r="L477" s="60" t="str">
        <f t="shared" si="90"/>
        <v/>
      </c>
    </row>
    <row r="478" spans="1:12" ht="15" customHeight="1">
      <c r="A478" s="61">
        <f>IF(C478&gt;0,SUM(MAX($A$3:A477),IF(C478&gt;0,1,0)),0)</f>
        <v>0</v>
      </c>
      <c r="B478" s="61">
        <f>IF(C478=2,SUM(MAX($B$3:B477),IF(C478=2,1,0)),0)</f>
        <v>0</v>
      </c>
      <c r="C478" s="74">
        <f t="shared" si="86"/>
        <v>0</v>
      </c>
      <c r="D478" s="54"/>
      <c r="E478" s="55"/>
      <c r="F478" s="55"/>
      <c r="G478" s="56"/>
      <c r="H478" s="57"/>
      <c r="I478" s="57"/>
      <c r="J478" s="58"/>
      <c r="L478" s="60" t="str">
        <f t="shared" si="90"/>
        <v/>
      </c>
    </row>
    <row r="479" spans="1:12" ht="15" customHeight="1">
      <c r="A479" s="61">
        <f>IF(C479&gt;0,SUM(MAX($A$3:A478),IF(C479&gt;0,1,0)),0)</f>
        <v>0</v>
      </c>
      <c r="B479" s="61">
        <f>IF(C479=2,SUM(MAX($B$3:B478),IF(C479=2,1,0)),0)</f>
        <v>0</v>
      </c>
      <c r="C479" s="62">
        <f>IF(SUM(C480:C480)&gt;0,2,0)</f>
        <v>0</v>
      </c>
      <c r="D479" s="63" t="s">
        <v>653</v>
      </c>
      <c r="E479" s="63" t="s">
        <v>654</v>
      </c>
      <c r="F479" s="64"/>
      <c r="G479" s="65"/>
      <c r="H479" s="66"/>
      <c r="I479" s="66"/>
      <c r="J479" s="67">
        <f>SUM(J480:J480)</f>
        <v>0</v>
      </c>
      <c r="L479" s="60" t="str">
        <f t="shared" si="90"/>
        <v/>
      </c>
    </row>
    <row r="480" spans="1:12" ht="15" customHeight="1">
      <c r="A480" s="61">
        <f>IF(C480&gt;0,SUM(MAX($A$3:A479),IF(C480&gt;0,1,0)),0)</f>
        <v>0</v>
      </c>
      <c r="B480" s="61">
        <f>IF(C480=2,SUM(MAX($B$3:B479),IF(C480=2,1,0)),0)</f>
        <v>0</v>
      </c>
      <c r="C480" s="74">
        <f t="shared" si="86"/>
        <v>0</v>
      </c>
      <c r="D480" s="68">
        <v>831306</v>
      </c>
      <c r="E480" s="69" t="s">
        <v>655</v>
      </c>
      <c r="F480" s="69" t="str">
        <f>IFERROR(VLOOKUP(VALUE(D480),BIDITEM,3,FALSE),"")</f>
        <v/>
      </c>
      <c r="G480" s="70"/>
      <c r="H480" s="71" t="str">
        <f>IF(AND(G480&gt;0,I480=0),IFERROR(VLOOKUP(VALUE(D480),BIDITEM,4,FALSE),""),"")</f>
        <v/>
      </c>
      <c r="I480" s="72"/>
      <c r="J480" s="71" t="str">
        <f t="shared" ref="J480" si="94">IF(AND(G480&gt;0,OR(H480&gt;0,I480&gt;0)),IF(I480&gt;0,PRODUCT(I480,G480),PRODUCT(H480,G480)),"")</f>
        <v/>
      </c>
      <c r="L480" s="60" t="str">
        <f t="shared" si="90"/>
        <v/>
      </c>
    </row>
    <row r="481" spans="1:12" ht="15" customHeight="1">
      <c r="A481" s="61">
        <f>IF(C481&gt;0,SUM(MAX($A$3:A480),IF(C481&gt;0,1,0)),0)</f>
        <v>0</v>
      </c>
      <c r="B481" s="61">
        <f>IF(C481=2,SUM(MAX($B$3:B480),IF(C481=2,1,0)),0)</f>
        <v>0</v>
      </c>
      <c r="C481" s="74">
        <f t="shared" si="86"/>
        <v>0</v>
      </c>
      <c r="D481" s="54"/>
      <c r="E481" s="55"/>
      <c r="F481" s="55"/>
      <c r="G481" s="56"/>
      <c r="H481" s="57"/>
      <c r="I481" s="57"/>
      <c r="J481" s="58"/>
      <c r="L481" s="60" t="str">
        <f t="shared" si="90"/>
        <v/>
      </c>
    </row>
    <row r="482" spans="1:12" ht="15" customHeight="1">
      <c r="A482" s="61">
        <f>IF(C482&gt;0,SUM(MAX($A$3:A481),IF(C482&gt;0,1,0)),0)</f>
        <v>0</v>
      </c>
      <c r="B482" s="61">
        <f>IF(C482=2,SUM(MAX($B$3:B481),IF(C482=2,1,0)),0)</f>
        <v>0</v>
      </c>
      <c r="C482" s="62">
        <f>IF(SUM(C483:C504)&gt;0,2,0)</f>
        <v>0</v>
      </c>
      <c r="D482" s="63" t="s">
        <v>656</v>
      </c>
      <c r="E482" s="63" t="s">
        <v>657</v>
      </c>
      <c r="F482" s="64"/>
      <c r="G482" s="65"/>
      <c r="H482" s="66"/>
      <c r="I482" s="66"/>
      <c r="J482" s="67">
        <f>SUM(J483:J504)</f>
        <v>0</v>
      </c>
      <c r="L482" s="60" t="str">
        <f t="shared" si="90"/>
        <v/>
      </c>
    </row>
    <row r="483" spans="1:12" ht="15" customHeight="1">
      <c r="A483" s="61">
        <f>IF(C483&gt;0,SUM(MAX($A$3:A482),IF(C483&gt;0,1,0)),0)</f>
        <v>0</v>
      </c>
      <c r="B483" s="61">
        <f>IF(C483=2,SUM(MAX($B$3:B482),IF(C483=2,1,0)),0)</f>
        <v>0</v>
      </c>
      <c r="C483" s="74">
        <f t="shared" si="86"/>
        <v>0</v>
      </c>
      <c r="D483" s="70"/>
      <c r="E483" s="84"/>
      <c r="F483" s="73"/>
      <c r="G483" s="85"/>
      <c r="H483" s="86"/>
      <c r="I483" s="72"/>
      <c r="J483" s="87" t="str">
        <f t="shared" ref="J483:J504" si="95">IF(AND(G483&gt;0,OR(H483&gt;0,I483&gt;0)),IF(I483&gt;0,PRODUCT(I483,G483),PRODUCT(H483,G483)),"")</f>
        <v/>
      </c>
      <c r="L483" s="60" t="str">
        <f t="shared" si="90"/>
        <v/>
      </c>
    </row>
    <row r="484" spans="1:12" ht="15" customHeight="1">
      <c r="A484" s="61">
        <f>IF(C484&gt;0,SUM(MAX($A$3:A483),IF(C484&gt;0,1,0)),0)</f>
        <v>0</v>
      </c>
      <c r="B484" s="61">
        <f>IF(C484=2,SUM(MAX($B$3:B483),IF(C484=2,1,0)),0)</f>
        <v>0</v>
      </c>
      <c r="C484" s="74">
        <f t="shared" si="86"/>
        <v>0</v>
      </c>
      <c r="D484" s="70"/>
      <c r="E484" s="84"/>
      <c r="F484" s="73"/>
      <c r="G484" s="85"/>
      <c r="H484" s="86"/>
      <c r="I484" s="72"/>
      <c r="J484" s="87" t="str">
        <f t="shared" si="95"/>
        <v/>
      </c>
      <c r="L484" s="60" t="str">
        <f t="shared" si="90"/>
        <v/>
      </c>
    </row>
    <row r="485" spans="1:12" ht="15" customHeight="1">
      <c r="A485" s="61">
        <f>IF(C485&gt;0,SUM(MAX($A$3:A484),IF(C485&gt;0,1,0)),0)</f>
        <v>0</v>
      </c>
      <c r="B485" s="61">
        <f>IF(C485=2,SUM(MAX($B$3:B484),IF(C485=2,1,0)),0)</f>
        <v>0</v>
      </c>
      <c r="C485" s="74">
        <f t="shared" si="86"/>
        <v>0</v>
      </c>
      <c r="D485" s="70"/>
      <c r="E485" s="84"/>
      <c r="F485" s="73"/>
      <c r="G485" s="85"/>
      <c r="H485" s="86"/>
      <c r="I485" s="72"/>
      <c r="J485" s="87" t="str">
        <f t="shared" si="95"/>
        <v/>
      </c>
      <c r="L485" s="60" t="str">
        <f t="shared" si="90"/>
        <v/>
      </c>
    </row>
    <row r="486" spans="1:12" ht="15" customHeight="1">
      <c r="A486" s="61">
        <f>IF(C486&gt;0,SUM(MAX($A$3:A485),IF(C486&gt;0,1,0)),0)</f>
        <v>0</v>
      </c>
      <c r="B486" s="61">
        <f>IF(C486=2,SUM(MAX($B$3:B485),IF(C486=2,1,0)),0)</f>
        <v>0</v>
      </c>
      <c r="C486" s="74">
        <f t="shared" si="86"/>
        <v>0</v>
      </c>
      <c r="D486" s="70"/>
      <c r="E486" s="84"/>
      <c r="F486" s="73"/>
      <c r="G486" s="85"/>
      <c r="H486" s="86"/>
      <c r="I486" s="72"/>
      <c r="J486" s="87" t="str">
        <f t="shared" si="95"/>
        <v/>
      </c>
      <c r="L486" s="60" t="str">
        <f t="shared" si="90"/>
        <v/>
      </c>
    </row>
    <row r="487" spans="1:12" ht="15" customHeight="1">
      <c r="A487" s="61">
        <f>IF(C487&gt;0,SUM(MAX($A$3:A486),IF(C487&gt;0,1,0)),0)</f>
        <v>0</v>
      </c>
      <c r="B487" s="61">
        <f>IF(C487=2,SUM(MAX($B$3:B486),IF(C487=2,1,0)),0)</f>
        <v>0</v>
      </c>
      <c r="C487" s="74">
        <f t="shared" si="86"/>
        <v>0</v>
      </c>
      <c r="D487" s="70"/>
      <c r="E487" s="84"/>
      <c r="F487" s="73"/>
      <c r="G487" s="85"/>
      <c r="H487" s="86"/>
      <c r="I487" s="72"/>
      <c r="J487" s="87" t="str">
        <f t="shared" si="95"/>
        <v/>
      </c>
      <c r="L487" s="60" t="str">
        <f t="shared" si="90"/>
        <v/>
      </c>
    </row>
    <row r="488" spans="1:12" ht="15" customHeight="1">
      <c r="A488" s="61">
        <f>IF(C488&gt;0,SUM(MAX($A$3:A487),IF(C488&gt;0,1,0)),0)</f>
        <v>0</v>
      </c>
      <c r="B488" s="61">
        <f>IF(C488=2,SUM(MAX($B$3:B487),IF(C488=2,1,0)),0)</f>
        <v>0</v>
      </c>
      <c r="C488" s="74">
        <f t="shared" si="86"/>
        <v>0</v>
      </c>
      <c r="D488" s="70"/>
      <c r="E488" s="84"/>
      <c r="F488" s="73"/>
      <c r="G488" s="85"/>
      <c r="H488" s="86"/>
      <c r="I488" s="72"/>
      <c r="J488" s="87" t="str">
        <f t="shared" si="95"/>
        <v/>
      </c>
      <c r="L488" s="60" t="str">
        <f t="shared" si="90"/>
        <v/>
      </c>
    </row>
    <row r="489" spans="1:12" ht="15" customHeight="1">
      <c r="A489" s="61">
        <f>IF(C489&gt;0,SUM(MAX($A$3:A488),IF(C489&gt;0,1,0)),0)</f>
        <v>0</v>
      </c>
      <c r="B489" s="61">
        <f>IF(C489=2,SUM(MAX($B$3:B488),IF(C489=2,1,0)),0)</f>
        <v>0</v>
      </c>
      <c r="C489" s="74">
        <f t="shared" si="86"/>
        <v>0</v>
      </c>
      <c r="D489" s="70"/>
      <c r="E489" s="84"/>
      <c r="F489" s="73"/>
      <c r="G489" s="85"/>
      <c r="H489" s="86"/>
      <c r="I489" s="72"/>
      <c r="J489" s="87" t="str">
        <f t="shared" si="95"/>
        <v/>
      </c>
      <c r="L489" s="60" t="str">
        <f t="shared" si="90"/>
        <v/>
      </c>
    </row>
    <row r="490" spans="1:12" ht="15" customHeight="1">
      <c r="A490" s="61">
        <f>IF(C490&gt;0,SUM(MAX($A$3:A489),IF(C490&gt;0,1,0)),0)</f>
        <v>0</v>
      </c>
      <c r="B490" s="61">
        <f>IF(C490=2,SUM(MAX($B$3:B489),IF(C490=2,1,0)),0)</f>
        <v>0</v>
      </c>
      <c r="C490" s="74">
        <f t="shared" si="86"/>
        <v>0</v>
      </c>
      <c r="D490" s="70"/>
      <c r="E490" s="84"/>
      <c r="F490" s="73"/>
      <c r="G490" s="85"/>
      <c r="H490" s="86"/>
      <c r="I490" s="72"/>
      <c r="J490" s="87" t="str">
        <f t="shared" si="95"/>
        <v/>
      </c>
      <c r="L490" s="60" t="str">
        <f t="shared" si="90"/>
        <v/>
      </c>
    </row>
    <row r="491" spans="1:12" ht="15" customHeight="1">
      <c r="A491" s="61">
        <f>IF(C491&gt;0,SUM(MAX($A$3:A490),IF(C491&gt;0,1,0)),0)</f>
        <v>0</v>
      </c>
      <c r="B491" s="61">
        <f>IF(C491=2,SUM(MAX($B$3:B490),IF(C491=2,1,0)),0)</f>
        <v>0</v>
      </c>
      <c r="C491" s="74">
        <f t="shared" si="86"/>
        <v>0</v>
      </c>
      <c r="D491" s="70"/>
      <c r="E491" s="84"/>
      <c r="F491" s="73"/>
      <c r="G491" s="85"/>
      <c r="H491" s="86"/>
      <c r="I491" s="72"/>
      <c r="J491" s="87" t="str">
        <f t="shared" si="95"/>
        <v/>
      </c>
      <c r="L491" s="60" t="str">
        <f t="shared" si="90"/>
        <v/>
      </c>
    </row>
    <row r="492" spans="1:12" ht="15" customHeight="1">
      <c r="A492" s="61">
        <f>IF(C492&gt;0,SUM(MAX($A$3:A491),IF(C492&gt;0,1,0)),0)</f>
        <v>0</v>
      </c>
      <c r="B492" s="61">
        <f>IF(C492=2,SUM(MAX($B$3:B491),IF(C492=2,1,0)),0)</f>
        <v>0</v>
      </c>
      <c r="C492" s="74">
        <f t="shared" si="86"/>
        <v>0</v>
      </c>
      <c r="D492" s="70"/>
      <c r="E492" s="84"/>
      <c r="F492" s="73"/>
      <c r="G492" s="85"/>
      <c r="H492" s="86"/>
      <c r="I492" s="72"/>
      <c r="J492" s="87" t="str">
        <f t="shared" si="95"/>
        <v/>
      </c>
      <c r="L492" s="60" t="str">
        <f t="shared" si="90"/>
        <v/>
      </c>
    </row>
    <row r="493" spans="1:12" ht="15" customHeight="1">
      <c r="A493" s="61">
        <f>IF(C493&gt;0,SUM(MAX($A$3:A492),IF(C493&gt;0,1,0)),0)</f>
        <v>0</v>
      </c>
      <c r="B493" s="61">
        <f>IF(C493=2,SUM(MAX($B$3:B492),IF(C493=2,1,0)),0)</f>
        <v>0</v>
      </c>
      <c r="C493" s="74">
        <f t="shared" si="86"/>
        <v>0</v>
      </c>
      <c r="D493" s="70"/>
      <c r="E493" s="84"/>
      <c r="F493" s="73"/>
      <c r="G493" s="85"/>
      <c r="H493" s="86"/>
      <c r="I493" s="72"/>
      <c r="J493" s="87" t="str">
        <f t="shared" si="95"/>
        <v/>
      </c>
      <c r="L493" s="60" t="str">
        <f t="shared" si="90"/>
        <v/>
      </c>
    </row>
    <row r="494" spans="1:12" ht="15" customHeight="1">
      <c r="A494" s="61">
        <f>IF(C494&gt;0,SUM(MAX($A$3:A493),IF(C494&gt;0,1,0)),0)</f>
        <v>0</v>
      </c>
      <c r="B494" s="61">
        <f>IF(C494=2,SUM(MAX($B$3:B493),IF(C494=2,1,0)),0)</f>
        <v>0</v>
      </c>
      <c r="C494" s="74">
        <f t="shared" si="86"/>
        <v>0</v>
      </c>
      <c r="D494" s="70"/>
      <c r="E494" s="84"/>
      <c r="F494" s="73"/>
      <c r="G494" s="85"/>
      <c r="H494" s="86"/>
      <c r="I494" s="72"/>
      <c r="J494" s="87" t="str">
        <f t="shared" si="95"/>
        <v/>
      </c>
      <c r="L494" s="60" t="str">
        <f t="shared" si="90"/>
        <v/>
      </c>
    </row>
    <row r="495" spans="1:12" ht="15" customHeight="1">
      <c r="A495" s="61">
        <f>IF(C495&gt;0,SUM(MAX($A$3:A494),IF(C495&gt;0,1,0)),0)</f>
        <v>0</v>
      </c>
      <c r="B495" s="61">
        <f>IF(C495=2,SUM(MAX($B$3:B494),IF(C495=2,1,0)),0)</f>
        <v>0</v>
      </c>
      <c r="C495" s="74">
        <f t="shared" si="86"/>
        <v>0</v>
      </c>
      <c r="D495" s="70"/>
      <c r="E495" s="84"/>
      <c r="F495" s="73"/>
      <c r="G495" s="85"/>
      <c r="H495" s="86"/>
      <c r="I495" s="72"/>
      <c r="J495" s="87" t="str">
        <f t="shared" si="95"/>
        <v/>
      </c>
      <c r="L495" s="60" t="str">
        <f t="shared" si="90"/>
        <v/>
      </c>
    </row>
    <row r="496" spans="1:12" ht="15" customHeight="1">
      <c r="A496" s="61">
        <f>IF(C496&gt;0,SUM(MAX($A$3:A495),IF(C496&gt;0,1,0)),0)</f>
        <v>0</v>
      </c>
      <c r="B496" s="61">
        <f>IF(C496=2,SUM(MAX($B$3:B495),IF(C496=2,1,0)),0)</f>
        <v>0</v>
      </c>
      <c r="C496" s="74">
        <f t="shared" si="86"/>
        <v>0</v>
      </c>
      <c r="D496" s="70"/>
      <c r="E496" s="84"/>
      <c r="F496" s="73"/>
      <c r="G496" s="85"/>
      <c r="H496" s="86"/>
      <c r="I496" s="72"/>
      <c r="J496" s="87" t="str">
        <f t="shared" si="95"/>
        <v/>
      </c>
      <c r="L496" s="60" t="str">
        <f t="shared" si="90"/>
        <v/>
      </c>
    </row>
    <row r="497" spans="1:12" ht="15" customHeight="1">
      <c r="A497" s="61">
        <f>IF(C497&gt;0,SUM(MAX($A$3:A496),IF(C497&gt;0,1,0)),0)</f>
        <v>0</v>
      </c>
      <c r="B497" s="61">
        <f>IF(C497=2,SUM(MAX($B$3:B496),IF(C497=2,1,0)),0)</f>
        <v>0</v>
      </c>
      <c r="C497" s="74">
        <f t="shared" si="86"/>
        <v>0</v>
      </c>
      <c r="D497" s="70"/>
      <c r="E497" s="84"/>
      <c r="F497" s="73"/>
      <c r="G497" s="85"/>
      <c r="H497" s="86"/>
      <c r="I497" s="72"/>
      <c r="J497" s="87" t="str">
        <f t="shared" si="95"/>
        <v/>
      </c>
      <c r="L497" s="60" t="str">
        <f t="shared" si="90"/>
        <v/>
      </c>
    </row>
    <row r="498" spans="1:12" ht="15" customHeight="1">
      <c r="A498" s="61">
        <f>IF(C498&gt;0,SUM(MAX($A$3:A497),IF(C498&gt;0,1,0)),0)</f>
        <v>0</v>
      </c>
      <c r="B498" s="61">
        <f>IF(C498=2,SUM(MAX($B$3:B497),IF(C498=2,1,0)),0)</f>
        <v>0</v>
      </c>
      <c r="C498" s="74">
        <f t="shared" si="86"/>
        <v>0</v>
      </c>
      <c r="D498" s="70"/>
      <c r="E498" s="84"/>
      <c r="F498" s="73"/>
      <c r="G498" s="85"/>
      <c r="H498" s="86"/>
      <c r="I498" s="72"/>
      <c r="J498" s="87" t="str">
        <f t="shared" si="95"/>
        <v/>
      </c>
      <c r="L498" s="60" t="str">
        <f t="shared" si="90"/>
        <v/>
      </c>
    </row>
    <row r="499" spans="1:12" ht="15" customHeight="1">
      <c r="A499" s="61">
        <f>IF(C499&gt;0,SUM(MAX($A$3:A498),IF(C499&gt;0,1,0)),0)</f>
        <v>0</v>
      </c>
      <c r="B499" s="61">
        <f>IF(C499=2,SUM(MAX($B$3:B498),IF(C499=2,1,0)),0)</f>
        <v>0</v>
      </c>
      <c r="C499" s="74">
        <f t="shared" si="86"/>
        <v>0</v>
      </c>
      <c r="D499" s="70"/>
      <c r="E499" s="84"/>
      <c r="F499" s="73"/>
      <c r="G499" s="85"/>
      <c r="H499" s="86"/>
      <c r="I499" s="72"/>
      <c r="J499" s="87" t="str">
        <f t="shared" si="95"/>
        <v/>
      </c>
      <c r="L499" s="60" t="str">
        <f t="shared" si="90"/>
        <v/>
      </c>
    </row>
    <row r="500" spans="1:12" ht="15" customHeight="1">
      <c r="A500" s="61">
        <f>IF(C500&gt;0,SUM(MAX($A$3:A499),IF(C500&gt;0,1,0)),0)</f>
        <v>0</v>
      </c>
      <c r="B500" s="61">
        <f>IF(C500=2,SUM(MAX($B$3:B499),IF(C500=2,1,0)),0)</f>
        <v>0</v>
      </c>
      <c r="C500" s="74">
        <f t="shared" si="86"/>
        <v>0</v>
      </c>
      <c r="D500" s="70"/>
      <c r="E500" s="84"/>
      <c r="F500" s="73"/>
      <c r="G500" s="85"/>
      <c r="H500" s="86"/>
      <c r="I500" s="72"/>
      <c r="J500" s="87" t="str">
        <f t="shared" si="95"/>
        <v/>
      </c>
      <c r="L500" s="60" t="str">
        <f t="shared" si="90"/>
        <v/>
      </c>
    </row>
    <row r="501" spans="1:12" ht="15" customHeight="1">
      <c r="A501" s="61">
        <f>IF(C501&gt;0,SUM(MAX($A$3:A500),IF(C501&gt;0,1,0)),0)</f>
        <v>0</v>
      </c>
      <c r="B501" s="61">
        <f>IF(C501=2,SUM(MAX($B$3:B500),IF(C501=2,1,0)),0)</f>
        <v>0</v>
      </c>
      <c r="C501" s="74">
        <f t="shared" si="86"/>
        <v>0</v>
      </c>
      <c r="D501" s="70"/>
      <c r="E501" s="84"/>
      <c r="F501" s="73"/>
      <c r="G501" s="85"/>
      <c r="H501" s="86"/>
      <c r="I501" s="72"/>
      <c r="J501" s="87" t="str">
        <f t="shared" si="95"/>
        <v/>
      </c>
      <c r="L501" s="60" t="str">
        <f t="shared" si="90"/>
        <v/>
      </c>
    </row>
    <row r="502" spans="1:12" ht="15" customHeight="1">
      <c r="A502" s="61">
        <f>IF(C502&gt;0,SUM(MAX($A$3:A501),IF(C502&gt;0,1,0)),0)</f>
        <v>0</v>
      </c>
      <c r="B502" s="61">
        <f>IF(C502=2,SUM(MAX($B$3:B501),IF(C502=2,1,0)),0)</f>
        <v>0</v>
      </c>
      <c r="C502" s="74">
        <f t="shared" si="86"/>
        <v>0</v>
      </c>
      <c r="D502" s="70"/>
      <c r="E502" s="84"/>
      <c r="F502" s="73"/>
      <c r="G502" s="85"/>
      <c r="H502" s="86"/>
      <c r="I502" s="72"/>
      <c r="J502" s="87" t="str">
        <f t="shared" si="95"/>
        <v/>
      </c>
      <c r="L502" s="60" t="str">
        <f t="shared" si="90"/>
        <v/>
      </c>
    </row>
    <row r="503" spans="1:12" ht="15" customHeight="1">
      <c r="A503" s="61">
        <f>IF(C503&gt;0,SUM(MAX($A$3:A502),IF(C503&gt;0,1,0)),0)</f>
        <v>0</v>
      </c>
      <c r="B503" s="61">
        <f>IF(C503=2,SUM(MAX($B$3:B502),IF(C503=2,1,0)),0)</f>
        <v>0</v>
      </c>
      <c r="C503" s="74">
        <f t="shared" si="86"/>
        <v>0</v>
      </c>
      <c r="D503" s="70"/>
      <c r="E503" s="84"/>
      <c r="F503" s="73"/>
      <c r="G503" s="85"/>
      <c r="H503" s="86"/>
      <c r="I503" s="72"/>
      <c r="J503" s="87" t="str">
        <f t="shared" si="95"/>
        <v/>
      </c>
      <c r="L503" s="60" t="str">
        <f t="shared" si="90"/>
        <v/>
      </c>
    </row>
    <row r="504" spans="1:12" ht="15" customHeight="1">
      <c r="A504" s="61">
        <f>IF(C504&gt;0,SUM(MAX($A$3:A503),IF(C504&gt;0,1,0)),0)</f>
        <v>0</v>
      </c>
      <c r="B504" s="61">
        <f>IF(C504=2,SUM(MAX($B$3:B503),IF(C504=2,1,0)),0)</f>
        <v>0</v>
      </c>
      <c r="C504" s="74">
        <f t="shared" si="86"/>
        <v>0</v>
      </c>
      <c r="D504" s="70"/>
      <c r="E504" s="84"/>
      <c r="F504" s="73"/>
      <c r="G504" s="85"/>
      <c r="H504" s="86"/>
      <c r="I504" s="72"/>
      <c r="J504" s="87" t="str">
        <f t="shared" si="95"/>
        <v/>
      </c>
      <c r="L504" s="60" t="str">
        <f t="shared" si="90"/>
        <v/>
      </c>
    </row>
    <row r="505" spans="1:12" ht="15" customHeight="1">
      <c r="A505" s="61">
        <f>IF(C505&gt;0,SUM(MAX($A$3:A504),IF(C505&gt;0,1,0)),0)</f>
        <v>0</v>
      </c>
      <c r="B505" s="61">
        <f>IF(C505=2,SUM(MAX($B$3:B504),IF(C505=2,1,0)),0)</f>
        <v>0</v>
      </c>
      <c r="C505" s="74">
        <f t="shared" si="86"/>
        <v>0</v>
      </c>
      <c r="D505" s="54"/>
      <c r="E505" s="55"/>
      <c r="F505" s="55"/>
      <c r="G505" s="56"/>
      <c r="H505" s="57"/>
      <c r="I505" s="57"/>
      <c r="J505" s="58"/>
      <c r="L505" s="60" t="str">
        <f t="shared" si="90"/>
        <v/>
      </c>
    </row>
  </sheetData>
  <sheetProtection algorithmName="SHA-512" hashValue="SV/iDS19MrjFbcj93tq83NYIhJqvlwQYdM0oEDmyDPkFj6rlKaFleTdXhi4I2MInoYeObYe7xAiZ5RKBKsNhXg==" saltValue="K+seN+yfES7hIpVnCA3nOQ==" spinCount="100000" sheet="1" objects="1" scenarios="1"/>
  <protectedRanges>
    <protectedRange sqref="I483:I504 D483:E504 G483:G504" name="Section840" securityDescriptor="O:WDG:WDD:(A;;CC;;;WD)"/>
    <protectedRange sqref="F5 G4:G6 I4:I6 F483:F504" name="Section110" securityDescriptor="O:WDG:WDD:(A;;CC;;;WD)"/>
    <protectedRange sqref="G9:G14 I9:I14" name="Section201" securityDescriptor="O:WDG:WDD:(A;;CC;;;WD)"/>
    <protectedRange sqref="G17:G69 I17:I69" name="Section202" securityDescriptor="O:WDG:WDD:(A;;CC;;;WD)"/>
    <protectedRange sqref="G72:G77 I72:I77" name="Section204" securityDescriptor="O:WDG:WDD:(A;;CC;;;WD)"/>
    <protectedRange sqref="G80:G82 I80:I82" name="Section205" securityDescriptor="O:WDG:WDD:(A;;CC;;;WD)"/>
    <protectedRange sqref="G85:G87 I85:I87" name="Section207" securityDescriptor="O:WDG:WDD:(A;;CC;;;WD)"/>
    <protectedRange sqref="G90:G93 I90:I93" name="Section210" securityDescriptor="O:WDG:WDD:(A;;CC;;;WD)"/>
    <protectedRange sqref="G96:G98 I96:I98" name="Section213" securityDescriptor="O:WDG:WDD:(A;;CC;;;WD)"/>
    <protectedRange sqref="G101:G104 I101:I104" name="Section215" securityDescriptor="O:WDG:WDD:(A;;CC;;;WD)"/>
    <protectedRange sqref="G107:G126 I107:I126" name="Section401" securityDescriptor="O:WDG:WDD:(A;;CC;;;WD)"/>
    <protectedRange sqref="G129:G135 I129:I135" name="Section504" securityDescriptor="O:WDG:WDD:(A;;CC;;;WD)"/>
    <protectedRange sqref="G138:G183 I138:I183" name="Section505" securityDescriptor="O:WDG:WDD:(A;;CC;;;WD)"/>
    <protectedRange sqref="G186 I186" name="Section506" securityDescriptor="O:WDG:WDD:(A;;CC;;;WD)"/>
    <protectedRange sqref="G189:G196 I189:I196" name="Section701" securityDescriptor="O:WDG:WDD:(A;;CC;;;WD)"/>
    <protectedRange sqref="G199:G204 I199:I204" name="Section702" securityDescriptor="O:WDG:WDD:(A;;CC;;;WD)"/>
    <protectedRange sqref="G207:G231 I207:I231" name="Section705" securityDescriptor="O:WDG:WDD:(A;;CC;;;WD)"/>
    <protectedRange sqref="G234:G247 I234:I247" name="Section708" securityDescriptor="O:WDG:WDD:(A;;CC;;;WD)"/>
    <protectedRange sqref="G250:G265 I250:I265" name="Section711" securityDescriptor="O:WDG:WDD:(A;;CC;;;WD)"/>
    <protectedRange sqref="G268:G277 I268:I277" name="Section712" securityDescriptor="O:WDG:WDD:(A;;CC;;;WD)"/>
    <protectedRange sqref="G280 I280" name="Section714" securityDescriptor="O:WDG:WDD:(A;;CC;;;WD)"/>
    <protectedRange sqref="G283:G367 I283:I367" name="Section717" securityDescriptor="O:WDG:WDD:(A;;CC;;;WD)"/>
    <protectedRange sqref="C1 G370:G371 I370:I371" name="Section719" securityDescriptor="O:WDG:WDD:(A;;CC;;;WD)"/>
    <protectedRange sqref="G374:G388 I374:I388" name="Section720" securityDescriptor="O:WDG:WDD:(A;;CC;;;WD)"/>
    <protectedRange sqref="G391:G397 I391:I397 F395 F397" name="Section802" securityDescriptor="O:WDG:WDD:(A;;CC;;;WD)"/>
    <protectedRange sqref="G400:G403 I400:I403 F401" name="Section804" securityDescriptor="O:WDG:WDD:(A;;CC;;;WD)"/>
    <protectedRange sqref="G406:G409 I406:I409" name="Section806" securityDescriptor="O:WDG:WDD:(A;;CC;;;WD)"/>
    <protectedRange sqref="G412:G413 I412:I413" name="Section807" securityDescriptor="O:WDG:WDD:(A;;CC;;;WD)"/>
    <protectedRange sqref="G416:G418 I416:I418" name="Section808" securityDescriptor="O:WDG:WDD:(A;;CC;;;WD)"/>
    <protectedRange sqref="G421:G424 I421:I424" name="Section813" securityDescriptor="O:WDG:WDD:(A;;CC;;;WD)"/>
    <protectedRange sqref="G427:G439 I427:I439 F428" name="Section814"/>
    <protectedRange sqref="G442:G448 I442:I448" name="Section818" securityDescriptor="O:WDG:WDD:(A;;CC;;;WD)"/>
    <protectedRange sqref="G451:G454 I451:I454" name="Section819" securityDescriptor="O:WDG:WDD:(A;;CC;;;WD)"/>
    <protectedRange sqref="G457:G467 I457:I467" name="Section821" securityDescriptor="O:WDG:WDD:(A;;CC;;;WD)"/>
    <protectedRange sqref="G470:G477 I470:I477" name="Section822" securityDescriptor="O:WDG:WDD:(A;;CC;;;WD)"/>
    <protectedRange sqref="G480 I480 G483:G504 I483:I504" name="Section831" securityDescriptor="O:WDG:WDD:(A;;CC;;;WD)"/>
  </protectedRanges>
  <autoFilter ref="D1:J505" xr:uid="{00000000-0009-0000-0000-000002000000}"/>
  <dataConsolidate/>
  <mergeCells count="1">
    <mergeCell ref="P13:U51"/>
  </mergeCells>
  <dataValidations count="1">
    <dataValidation showInputMessage="1" showErrorMessage="1" sqref="F483:F504" xr:uid="{18ED269F-12C2-4749-BCD1-4CCBC2EC1AE9}"/>
  </dataValidations>
  <printOptions horizontalCentered="1"/>
  <pageMargins left="0.5" right="0.5" top="0.5" bottom="0.5" header="0.5" footer="0.4"/>
  <pageSetup scale="79" fitToHeight="0" orientation="landscape" r:id="rId1"/>
  <headerFooter alignWithMargins="0">
    <oddHeader>&amp;L&amp;D&amp;RPage &amp;P of &amp;N</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Print_UnitCost">
                <anchor moveWithCells="1" sizeWithCells="1">
                  <from>
                    <xdr:col>13</xdr:col>
                    <xdr:colOff>542925</xdr:colOff>
                    <xdr:row>4</xdr:row>
                    <xdr:rowOff>47625</xdr:rowOff>
                  </from>
                  <to>
                    <xdr:col>16</xdr:col>
                    <xdr:colOff>180975</xdr:colOff>
                    <xdr:row>6</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C118C-B27A-4852-9532-9AB56423C01B}">
  <dimension ref="A2:K47"/>
  <sheetViews>
    <sheetView showGridLines="0" tabSelected="1" workbookViewId="0"/>
  </sheetViews>
  <sheetFormatPr defaultRowHeight="15"/>
  <cols>
    <col min="1" max="1" width="14.140625" style="1" customWidth="1"/>
    <col min="2" max="2" width="15.42578125" style="3" customWidth="1"/>
    <col min="3" max="3" width="38.85546875" style="1" customWidth="1"/>
    <col min="4" max="4" width="15.28515625" style="1" customWidth="1"/>
    <col min="5" max="5" width="24.5703125" style="1" bestFit="1" customWidth="1"/>
    <col min="6" max="6" width="26.7109375" style="1" customWidth="1"/>
    <col min="7" max="7" width="18.7109375" style="1" customWidth="1"/>
    <col min="8" max="8" width="16.7109375" style="1" customWidth="1"/>
    <col min="9" max="9" width="107.42578125" bestFit="1" customWidth="1"/>
    <col min="10" max="10" width="78" customWidth="1"/>
  </cols>
  <sheetData>
    <row r="2" spans="1:11" ht="15.75">
      <c r="B2" s="2"/>
      <c r="C2" s="23"/>
      <c r="D2" s="23"/>
      <c r="E2" s="117" t="s">
        <v>658</v>
      </c>
      <c r="F2" s="117"/>
      <c r="G2" s="117"/>
      <c r="H2" s="23"/>
      <c r="I2" s="23"/>
      <c r="J2" s="23"/>
      <c r="K2" s="23"/>
    </row>
    <row r="3" spans="1:11" ht="15" customHeight="1">
      <c r="B3" s="2"/>
      <c r="C3" s="7"/>
      <c r="D3" s="24"/>
      <c r="E3" s="18" t="s">
        <v>659</v>
      </c>
      <c r="F3" s="116"/>
      <c r="G3" s="116"/>
      <c r="H3" s="24"/>
      <c r="I3" s="23"/>
      <c r="J3" s="23"/>
      <c r="K3" s="23"/>
    </row>
    <row r="4" spans="1:11" ht="15" customHeight="1">
      <c r="B4" s="2"/>
      <c r="C4" s="7"/>
      <c r="D4" s="24"/>
      <c r="E4" s="18" t="s">
        <v>660</v>
      </c>
      <c r="F4" s="116"/>
      <c r="G4" s="116"/>
      <c r="H4" s="24"/>
      <c r="I4" s="23"/>
      <c r="J4" s="23"/>
      <c r="K4" s="23"/>
    </row>
    <row r="5" spans="1:11" ht="15" customHeight="1">
      <c r="B5" s="2"/>
      <c r="C5" s="7"/>
      <c r="D5" s="24"/>
      <c r="E5" s="18" t="s">
        <v>661</v>
      </c>
      <c r="F5" s="116"/>
      <c r="G5" s="116"/>
      <c r="H5" s="24"/>
      <c r="I5" s="23"/>
      <c r="J5" s="23"/>
      <c r="K5" s="23"/>
    </row>
    <row r="6" spans="1:11" ht="15" customHeight="1">
      <c r="B6" s="2"/>
      <c r="C6" s="7"/>
      <c r="D6" s="24"/>
      <c r="E6" s="18" t="s">
        <v>662</v>
      </c>
      <c r="F6" s="116"/>
      <c r="G6" s="116"/>
      <c r="H6" s="24"/>
      <c r="I6" s="23"/>
      <c r="J6" s="23"/>
      <c r="K6" s="23"/>
    </row>
    <row r="7" spans="1:11" ht="15" customHeight="1">
      <c r="B7" s="2"/>
      <c r="C7" s="7"/>
      <c r="D7" s="24"/>
      <c r="E7" s="18" t="s">
        <v>663</v>
      </c>
      <c r="F7" s="116"/>
      <c r="G7" s="116"/>
      <c r="H7" s="24"/>
      <c r="I7" s="23"/>
      <c r="J7" s="23"/>
      <c r="K7" s="23"/>
    </row>
    <row r="8" spans="1:11" ht="15" customHeight="1">
      <c r="B8" s="2"/>
      <c r="C8" s="7"/>
      <c r="D8" s="24"/>
      <c r="E8" s="18" t="s">
        <v>664</v>
      </c>
      <c r="F8" s="116"/>
      <c r="G8" s="116"/>
      <c r="H8" s="24"/>
      <c r="I8" s="23"/>
      <c r="J8" s="23"/>
      <c r="K8" s="23"/>
    </row>
    <row r="9" spans="1:11" ht="23.25">
      <c r="F9" s="27"/>
      <c r="H9" s="6"/>
    </row>
    <row r="10" spans="1:11" ht="26.25">
      <c r="A10" s="110" t="s">
        <v>665</v>
      </c>
      <c r="B10" s="111"/>
      <c r="C10" s="111"/>
      <c r="D10" s="111"/>
      <c r="E10" s="111"/>
      <c r="F10" s="111"/>
      <c r="G10" s="112"/>
      <c r="H10" s="21"/>
      <c r="I10" s="26" t="s">
        <v>666</v>
      </c>
      <c r="J10" s="25"/>
    </row>
    <row r="11" spans="1:11">
      <c r="A11" s="41" t="s">
        <v>667</v>
      </c>
      <c r="B11" s="42" t="s">
        <v>668</v>
      </c>
      <c r="C11" s="43" t="s">
        <v>669</v>
      </c>
      <c r="D11" s="43" t="s">
        <v>670</v>
      </c>
      <c r="E11" s="43" t="s">
        <v>671</v>
      </c>
      <c r="F11" s="43" t="s">
        <v>672</v>
      </c>
      <c r="G11" s="44" t="s">
        <v>673</v>
      </c>
      <c r="I11" s="113" t="s">
        <v>674</v>
      </c>
    </row>
    <row r="12" spans="1:11">
      <c r="A12" s="34"/>
      <c r="B12" s="28"/>
      <c r="C12" s="29"/>
      <c r="D12" s="29"/>
      <c r="E12" s="30"/>
      <c r="F12" s="30"/>
      <c r="G12" s="35">
        <f t="shared" ref="G12:G37" si="0">E12*F12</f>
        <v>0</v>
      </c>
      <c r="I12" s="114"/>
    </row>
    <row r="13" spans="1:11">
      <c r="A13" s="34"/>
      <c r="B13" s="28"/>
      <c r="C13" s="29"/>
      <c r="D13" s="29"/>
      <c r="E13" s="30"/>
      <c r="F13" s="30"/>
      <c r="G13" s="35">
        <f t="shared" si="0"/>
        <v>0</v>
      </c>
      <c r="I13" s="115"/>
    </row>
    <row r="14" spans="1:11">
      <c r="A14" s="34"/>
      <c r="B14" s="28"/>
      <c r="C14" s="29"/>
      <c r="D14" s="29"/>
      <c r="E14" s="30"/>
      <c r="F14" s="30"/>
      <c r="G14" s="35">
        <f t="shared" si="0"/>
        <v>0</v>
      </c>
      <c r="I14" s="91" t="s">
        <v>675</v>
      </c>
    </row>
    <row r="15" spans="1:11">
      <c r="A15" s="34"/>
      <c r="B15" s="28"/>
      <c r="C15" s="29"/>
      <c r="D15" s="29"/>
      <c r="E15" s="30"/>
      <c r="F15" s="30"/>
      <c r="G15" s="35">
        <f t="shared" si="0"/>
        <v>0</v>
      </c>
      <c r="I15" s="19" t="s">
        <v>676</v>
      </c>
    </row>
    <row r="16" spans="1:11" ht="15" customHeight="1">
      <c r="A16" s="34"/>
      <c r="B16" s="28"/>
      <c r="C16" s="29"/>
      <c r="D16" s="29"/>
      <c r="E16" s="30"/>
      <c r="F16" s="30"/>
      <c r="G16" s="35">
        <f t="shared" si="0"/>
        <v>0</v>
      </c>
      <c r="I16" s="19" t="s">
        <v>677</v>
      </c>
    </row>
    <row r="17" spans="1:9">
      <c r="A17" s="34"/>
      <c r="B17" s="28"/>
      <c r="C17" s="31"/>
      <c r="D17" s="31"/>
      <c r="E17" s="30"/>
      <c r="F17" s="30"/>
      <c r="G17" s="35">
        <f t="shared" si="0"/>
        <v>0</v>
      </c>
      <c r="I17" s="19" t="s">
        <v>678</v>
      </c>
    </row>
    <row r="18" spans="1:9">
      <c r="A18" s="34"/>
      <c r="B18" s="28"/>
      <c r="C18" s="29"/>
      <c r="D18" s="29"/>
      <c r="E18" s="30"/>
      <c r="F18" s="30"/>
      <c r="G18" s="35">
        <f t="shared" si="0"/>
        <v>0</v>
      </c>
      <c r="I18" s="19" t="s">
        <v>679</v>
      </c>
    </row>
    <row r="19" spans="1:9">
      <c r="A19" s="34"/>
      <c r="B19" s="28"/>
      <c r="C19" s="29"/>
      <c r="D19" s="29"/>
      <c r="E19" s="30"/>
      <c r="F19" s="30"/>
      <c r="G19" s="35">
        <f t="shared" si="0"/>
        <v>0</v>
      </c>
      <c r="I19" s="20" t="s">
        <v>680</v>
      </c>
    </row>
    <row r="20" spans="1:9">
      <c r="A20" s="34"/>
      <c r="B20" s="28"/>
      <c r="C20" s="29"/>
      <c r="D20" s="29"/>
      <c r="E20" s="30"/>
      <c r="F20" s="30"/>
      <c r="G20" s="35">
        <f t="shared" si="0"/>
        <v>0</v>
      </c>
    </row>
    <row r="21" spans="1:9">
      <c r="A21" s="34"/>
      <c r="B21" s="28"/>
      <c r="C21" s="29"/>
      <c r="D21" s="29"/>
      <c r="E21" s="30"/>
      <c r="F21" s="30"/>
      <c r="G21" s="35">
        <f t="shared" si="0"/>
        <v>0</v>
      </c>
    </row>
    <row r="22" spans="1:9">
      <c r="A22" s="34"/>
      <c r="B22" s="28"/>
      <c r="C22" s="29"/>
      <c r="D22" s="29"/>
      <c r="E22" s="30"/>
      <c r="F22" s="30"/>
      <c r="G22" s="35">
        <f t="shared" si="0"/>
        <v>0</v>
      </c>
    </row>
    <row r="23" spans="1:9">
      <c r="A23" s="34"/>
      <c r="B23" s="28"/>
      <c r="C23" s="29"/>
      <c r="D23" s="29"/>
      <c r="E23" s="30"/>
      <c r="F23" s="30"/>
      <c r="G23" s="35">
        <f t="shared" si="0"/>
        <v>0</v>
      </c>
    </row>
    <row r="24" spans="1:9">
      <c r="A24" s="34"/>
      <c r="B24" s="28"/>
      <c r="C24" s="29"/>
      <c r="D24" s="29"/>
      <c r="E24" s="30"/>
      <c r="F24" s="30"/>
      <c r="G24" s="35">
        <f t="shared" si="0"/>
        <v>0</v>
      </c>
    </row>
    <row r="25" spans="1:9">
      <c r="A25" s="34"/>
      <c r="B25" s="28"/>
      <c r="C25" s="29"/>
      <c r="D25" s="29"/>
      <c r="E25" s="30"/>
      <c r="F25" s="30"/>
      <c r="G25" s="35">
        <f t="shared" si="0"/>
        <v>0</v>
      </c>
      <c r="I25" s="1"/>
    </row>
    <row r="26" spans="1:9">
      <c r="A26" s="34"/>
      <c r="B26" s="28"/>
      <c r="C26" s="29"/>
      <c r="D26" s="29"/>
      <c r="E26" s="30"/>
      <c r="F26" s="30"/>
      <c r="G26" s="35">
        <f t="shared" si="0"/>
        <v>0</v>
      </c>
      <c r="I26" s="1"/>
    </row>
    <row r="27" spans="1:9">
      <c r="A27" s="34"/>
      <c r="B27" s="28"/>
      <c r="C27" s="29"/>
      <c r="D27" s="29"/>
      <c r="E27" s="30"/>
      <c r="F27" s="30"/>
      <c r="G27" s="35">
        <f t="shared" si="0"/>
        <v>0</v>
      </c>
      <c r="I27" s="1"/>
    </row>
    <row r="28" spans="1:9">
      <c r="A28" s="34"/>
      <c r="B28" s="28"/>
      <c r="C28" s="29"/>
      <c r="D28" s="29"/>
      <c r="E28" s="30"/>
      <c r="F28" s="30"/>
      <c r="G28" s="35">
        <f t="shared" si="0"/>
        <v>0</v>
      </c>
      <c r="I28" s="1"/>
    </row>
    <row r="29" spans="1:9">
      <c r="A29" s="34"/>
      <c r="B29" s="28"/>
      <c r="C29" s="29"/>
      <c r="D29" s="29"/>
      <c r="E29" s="30"/>
      <c r="F29" s="30"/>
      <c r="G29" s="35">
        <f t="shared" si="0"/>
        <v>0</v>
      </c>
      <c r="I29" s="1"/>
    </row>
    <row r="30" spans="1:9">
      <c r="A30" s="34"/>
      <c r="B30" s="28"/>
      <c r="C30" s="29"/>
      <c r="D30" s="29"/>
      <c r="E30" s="30"/>
      <c r="F30" s="30"/>
      <c r="G30" s="35">
        <f t="shared" si="0"/>
        <v>0</v>
      </c>
      <c r="I30" s="1"/>
    </row>
    <row r="31" spans="1:9">
      <c r="A31" s="34"/>
      <c r="B31" s="28"/>
      <c r="C31" s="29"/>
      <c r="D31" s="29"/>
      <c r="E31" s="30"/>
      <c r="F31" s="30"/>
      <c r="G31" s="35">
        <f t="shared" si="0"/>
        <v>0</v>
      </c>
      <c r="I31" s="1"/>
    </row>
    <row r="32" spans="1:9">
      <c r="A32" s="34"/>
      <c r="B32" s="28"/>
      <c r="C32" s="29"/>
      <c r="D32" s="29"/>
      <c r="E32" s="30"/>
      <c r="F32" s="32"/>
      <c r="G32" s="35">
        <f t="shared" si="0"/>
        <v>0</v>
      </c>
      <c r="I32" s="1"/>
    </row>
    <row r="33" spans="1:9">
      <c r="A33" s="34"/>
      <c r="B33" s="28"/>
      <c r="C33" s="29"/>
      <c r="D33" s="29"/>
      <c r="E33" s="30"/>
      <c r="F33" s="30"/>
      <c r="G33" s="35">
        <f t="shared" si="0"/>
        <v>0</v>
      </c>
      <c r="I33" s="1"/>
    </row>
    <row r="34" spans="1:9">
      <c r="A34" s="34"/>
      <c r="B34" s="28"/>
      <c r="C34" s="29"/>
      <c r="D34" s="29"/>
      <c r="E34" s="30"/>
      <c r="F34" s="30"/>
      <c r="G34" s="35">
        <f t="shared" si="0"/>
        <v>0</v>
      </c>
      <c r="I34" s="1"/>
    </row>
    <row r="35" spans="1:9">
      <c r="A35" s="34"/>
      <c r="B35" s="28"/>
      <c r="C35" s="29"/>
      <c r="D35" s="29"/>
      <c r="E35" s="30"/>
      <c r="F35" s="30"/>
      <c r="G35" s="35">
        <f t="shared" si="0"/>
        <v>0</v>
      </c>
    </row>
    <row r="36" spans="1:9">
      <c r="A36" s="34"/>
      <c r="B36" s="28"/>
      <c r="C36" s="29"/>
      <c r="D36" s="29"/>
      <c r="E36" s="30"/>
      <c r="F36" s="30"/>
      <c r="G36" s="35">
        <f t="shared" si="0"/>
        <v>0</v>
      </c>
    </row>
    <row r="37" spans="1:9">
      <c r="A37" s="36"/>
      <c r="B37" s="37"/>
      <c r="C37" s="38"/>
      <c r="D37" s="38"/>
      <c r="E37" s="39"/>
      <c r="F37" s="39"/>
      <c r="G37" s="40">
        <f t="shared" si="0"/>
        <v>0</v>
      </c>
    </row>
    <row r="38" spans="1:9">
      <c r="C38" s="4"/>
      <c r="E38" s="5"/>
      <c r="F38" s="17" t="s">
        <v>681</v>
      </c>
      <c r="G38" s="33">
        <f>SUM(G12:G37)</f>
        <v>0</v>
      </c>
      <c r="H38" s="22"/>
    </row>
    <row r="39" spans="1:9">
      <c r="C39" s="3"/>
      <c r="D39" s="4"/>
    </row>
    <row r="40" spans="1:9">
      <c r="C40" s="3"/>
      <c r="D40" s="4"/>
    </row>
    <row r="41" spans="1:9">
      <c r="C41" s="3"/>
      <c r="D41" s="4"/>
    </row>
    <row r="42" spans="1:9" ht="26.25">
      <c r="B42" s="8"/>
      <c r="C42" s="3"/>
      <c r="D42" s="4"/>
    </row>
    <row r="43" spans="1:9">
      <c r="B43" s="9"/>
      <c r="C43" s="10"/>
      <c r="D43" s="10"/>
      <c r="E43" s="10"/>
      <c r="F43" s="11"/>
    </row>
    <row r="44" spans="1:9">
      <c r="B44" s="12"/>
      <c r="C44" s="13"/>
      <c r="D44" s="14"/>
      <c r="E44" s="14"/>
      <c r="F44" s="15"/>
    </row>
    <row r="45" spans="1:9">
      <c r="B45" s="12"/>
      <c r="C45" s="13"/>
      <c r="D45" s="14"/>
      <c r="E45" s="14"/>
      <c r="F45" s="15"/>
    </row>
    <row r="46" spans="1:9">
      <c r="B46" s="12"/>
      <c r="C46" s="13"/>
      <c r="D46" s="14"/>
      <c r="E46" s="14"/>
      <c r="F46" s="15"/>
    </row>
    <row r="47" spans="1:9">
      <c r="C47" s="4"/>
      <c r="E47" s="5"/>
      <c r="F47" s="16"/>
    </row>
  </sheetData>
  <protectedRanges>
    <protectedRange sqref="B12:G37" name="TableofCosts" securityDescriptor="O:WDG:WDD:(A;;CC;;;WD)"/>
    <protectedRange sqref="D3:D8 J3:J8 F3:F8" name="TitleArea_1" securityDescriptor="O:WDG:WDD:(A;;CC;;;WD)"/>
    <protectedRange sqref="A12:A37" name="TableofCosts_1" securityDescriptor="O:WDG:WDD:(A;;CC;;;WD)"/>
  </protectedRanges>
  <mergeCells count="9">
    <mergeCell ref="A10:G10"/>
    <mergeCell ref="I11:I13"/>
    <mergeCell ref="F7:G7"/>
    <mergeCell ref="F8:G8"/>
    <mergeCell ref="E2:G2"/>
    <mergeCell ref="F3:G3"/>
    <mergeCell ref="F4:G4"/>
    <mergeCell ref="F5:G5"/>
    <mergeCell ref="F6:G6"/>
  </mergeCells>
  <dataValidations count="2">
    <dataValidation type="list" allowBlank="1" showInputMessage="1" showErrorMessage="1" sqref="A12" xr:uid="{6A9AB0C9-AFDA-4B4D-A1E6-382796D86BCC}">
      <formula1>"Administrative,Construction,Design,Inspections,Permits,Other"</formula1>
    </dataValidation>
    <dataValidation type="list" allowBlank="1" showInputMessage="1" showErrorMessage="1" sqref="A13:A37" xr:uid="{44E1F4B2-6614-4F29-AECB-213B5FA6E051}">
      <formula1>"Administrative,Design,Construction,Permits,Inspections,Other"</formula1>
    </dataValidation>
  </dataValidation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6D9F0F292CE34AA620B40487C73BE3" ma:contentTypeVersion="12" ma:contentTypeDescription="Create a new document." ma:contentTypeScope="" ma:versionID="a1753020035e963fa0cf301f7e67f1eb">
  <xsd:schema xmlns:xsd="http://www.w3.org/2001/XMLSchema" xmlns:xs="http://www.w3.org/2001/XMLSchema" xmlns:p="http://schemas.microsoft.com/office/2006/metadata/properties" xmlns:ns2="6639db73-85ff-4497-bf2e-2080eb6bc2b3" xmlns:ns3="97c2a25c-25db-4634-b347-87ab0af10b27" targetNamespace="http://schemas.microsoft.com/office/2006/metadata/properties" ma:root="true" ma:fieldsID="12cea7552ece6c9042d758fdb280cb1f" ns2:_="" ns3:_="">
    <xsd:import namespace="6639db73-85ff-4497-bf2e-2080eb6bc2b3"/>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39db73-85ff-4497-bf2e-2080eb6bc2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9a822cb-ddb6-4110-8b27-b0cf6df6718c}" ma:internalName="TaxCatchAll" ma:showField="CatchAllData" ma:web="42af0c3a-348e-419f-81dd-257208fb71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7c2a25c-25db-4634-b347-87ab0af10b27" xsi:nil="true"/>
    <lcf76f155ced4ddcb4097134ff3c332f xmlns="6639db73-85ff-4497-bf2e-2080eb6bc2b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CAF032-D8A2-4156-822F-0E02F13424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39db73-85ff-4497-bf2e-2080eb6bc2b3"/>
    <ds:schemaRef ds:uri="97c2a25c-25db-4634-b347-87ab0af10b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000D11-19C7-4AF1-A15E-3938FB8959D1}">
  <ds:schemaRefs>
    <ds:schemaRef ds:uri="http://purl.org/dc/elements/1.1/"/>
    <ds:schemaRef ds:uri="97c2a25c-25db-4634-b347-87ab0af10b27"/>
    <ds:schemaRef ds:uri="http://schemas.microsoft.com/office/2006/documentManagement/types"/>
    <ds:schemaRef ds:uri="http://purl.org/dc/dcmitype/"/>
    <ds:schemaRef ds:uri="http://www.w3.org/XML/1998/namespace"/>
    <ds:schemaRef ds:uri="http://schemas.openxmlformats.org/package/2006/metadata/core-properties"/>
    <ds:schemaRef ds:uri="6639db73-85ff-4497-bf2e-2080eb6bc2b3"/>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CF1229CD-EF16-45F1-85F2-D7A2D03BE4CA}">
  <ds:schemaRefs>
    <ds:schemaRef ds:uri="http://schemas.microsoft.com/sharepoint/v3/contenttype/forms"/>
  </ds:schemaRefs>
</ds:datastoreItem>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Unit Cost Items </vt:lpstr>
      <vt:lpstr>Cost Estimating Worksheet</vt:lpstr>
      <vt:lpstr>Database</vt:lpstr>
      <vt:lpstr>'Unit Cost Items '!Print_Area</vt:lpstr>
      <vt:lpstr>'Unit Cost Items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Simpson, Sara</dc:creator>
  <cp:keywords/>
  <dc:description/>
  <cp:lastModifiedBy>Dillingham, Robert</cp:lastModifiedBy>
  <cp:revision/>
  <dcterms:created xsi:type="dcterms:W3CDTF">2025-11-06T17:28:59Z</dcterms:created>
  <dcterms:modified xsi:type="dcterms:W3CDTF">2025-12-18T01:24:54Z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0x0101005B6D9F0F292CE34AA620B40487C73BE3</vt:lpwstr>
  </property>
  <property fmtid="{D5CDD505-2E9C-101B-9397-08002B2CF9AE}" pid="3" name="MediaServiceImageTags">
    <vt:lpwstr/>
  </property>
</Properties>
</file>