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drawings/drawing3.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tables/table1.xml" ContentType="application/vnd.openxmlformats-officedocument.spreadsheetml.table+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codeName="{564CA151-5A5B-428A-3C10-775976492406}"/>
  <workbookPr codeName="ThisWorkbook" defaultThemeVersion="124226"/>
  <mc:AlternateContent xmlns:mc="http://schemas.openxmlformats.org/markup-compatibility/2006">
    <mc:Choice Requires="x15">
      <x15ac:absPath xmlns:x15ac="http://schemas.microsoft.com/office/spreadsheetml/2010/11/ac" url="\\spufs01\Common\PDB\WS437\Public\Strategy\Latecomers Agreements\3 Tools &amp; Documents\Cost Estimation\"/>
    </mc:Choice>
  </mc:AlternateContent>
  <xr:revisionPtr revIDLastSave="0" documentId="8_{0CCE741B-EEC7-4635-9DFA-2988B0300C8B}" xr6:coauthVersionLast="45" xr6:coauthVersionMax="45" xr10:uidLastSave="{00000000-0000-0000-0000-000000000000}"/>
  <bookViews>
    <workbookView xWindow="-120" yWindow="-120" windowWidth="25440" windowHeight="15390" activeTab="1" xr2:uid="{00000000-000D-0000-FFFF-FFFF00000000}"/>
  </bookViews>
  <sheets>
    <sheet name="UNITCOST ITEMS (Data Entry)" sheetId="1" r:id="rId1"/>
    <sheet name="COST ESTIMATE SUMMARY" sheetId="2" r:id="rId2"/>
    <sheet name="Assesment Reimbursement Area" sheetId="4" state="hidden" r:id="rId3"/>
    <sheet name="Additional Parcel Owner Info" sheetId="5" state="hidden" r:id="rId4"/>
    <sheet name="REFERENCE SHEET" sheetId="3" state="hidden" r:id="rId5"/>
  </sheets>
  <definedNames>
    <definedName name="_xlnm._FilterDatabase" localSheetId="0" hidden="1">'UNITCOST ITEMS (Data Entry)'!$D$1:$J$505</definedName>
    <definedName name="BIDITEM">'REFERENCE SHEET'!$A$3:$D$406</definedName>
    <definedName name="BIDITEMNUM">'REFERENCE SHEET'!$A$3:$A$406</definedName>
    <definedName name="_xlnm.Database">'UNITCOST ITEMS (Data Entry)'!$D$1:$J$505</definedName>
    <definedName name="_xlnm.Print_Area" localSheetId="2">'Assesment Reimbursement Area'!$A$1:$K$35</definedName>
    <definedName name="_xlnm.Print_Area" localSheetId="1">'COST ESTIMATE SUMMARY'!$B$1:$J$22</definedName>
    <definedName name="_xlnm.Print_Area" localSheetId="0">'UNITCOST ITEMS (Data Entry)'!$D$1:$J$491</definedName>
    <definedName name="Print_Area_Cost_Estimate">OFFSET('COST ESTIMATE SUMMARY'!$B$1,0,0,COUNTA('COST ESTIMATE SUMMARY'!$B$1:$B$480),COUNTA('COST ESTIMATE SUMMARY'!$B$1:$J$1))</definedName>
    <definedName name="_xlnm.Print_Titles" localSheetId="2">'Assesment Reimbursement Area'!$1:$2</definedName>
    <definedName name="_xlnm.Print_Titles" localSheetId="1">'COST ESTIMATE SUMMARY'!$1:$8</definedName>
    <definedName name="_xlnm.Print_Titles" localSheetId="0">'UNITCOST ITEMS (Data Entry)'!$1:$2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6" i="4" l="1"/>
  <c r="L505" i="1" l="1"/>
  <c r="L504" i="1"/>
  <c r="L503" i="1"/>
  <c r="L502" i="1"/>
  <c r="L501" i="1"/>
  <c r="L500" i="1"/>
  <c r="L499" i="1"/>
  <c r="L498" i="1"/>
  <c r="L497" i="1"/>
  <c r="L496" i="1"/>
  <c r="L495" i="1"/>
  <c r="L494" i="1"/>
  <c r="L493" i="1"/>
  <c r="L492" i="1"/>
  <c r="L491" i="1"/>
  <c r="L483" i="1"/>
  <c r="L481" i="1"/>
  <c r="L480" i="1"/>
  <c r="L479" i="1"/>
  <c r="L478" i="1"/>
  <c r="L477" i="1"/>
  <c r="L476" i="1"/>
  <c r="L475" i="1"/>
  <c r="L474" i="1"/>
  <c r="L473" i="1"/>
  <c r="L472" i="1"/>
  <c r="L471" i="1"/>
  <c r="L470" i="1"/>
  <c r="L469" i="1"/>
  <c r="L468" i="1"/>
  <c r="L467" i="1"/>
  <c r="L466" i="1"/>
  <c r="L465" i="1"/>
  <c r="L464" i="1"/>
  <c r="L463" i="1"/>
  <c r="L462" i="1"/>
  <c r="L461" i="1"/>
  <c r="L460" i="1"/>
  <c r="L459" i="1"/>
  <c r="L458" i="1"/>
  <c r="L457" i="1"/>
  <c r="L456" i="1"/>
  <c r="L455" i="1"/>
  <c r="L454" i="1"/>
  <c r="L453" i="1"/>
  <c r="L452" i="1"/>
  <c r="L451" i="1"/>
  <c r="L450" i="1"/>
  <c r="L449" i="1"/>
  <c r="L448" i="1"/>
  <c r="L447" i="1"/>
  <c r="L446" i="1"/>
  <c r="L445" i="1"/>
  <c r="L444" i="1"/>
  <c r="L443" i="1"/>
  <c r="L442" i="1"/>
  <c r="L441" i="1"/>
  <c r="L440" i="1"/>
  <c r="L439" i="1"/>
  <c r="L438" i="1"/>
  <c r="L437" i="1"/>
  <c r="L436" i="1"/>
  <c r="L435" i="1"/>
  <c r="L434" i="1"/>
  <c r="L433" i="1"/>
  <c r="L432" i="1"/>
  <c r="L431" i="1"/>
  <c r="L430" i="1"/>
  <c r="L429" i="1"/>
  <c r="L428" i="1"/>
  <c r="L427" i="1"/>
  <c r="L426" i="1"/>
  <c r="L425" i="1"/>
  <c r="L424" i="1"/>
  <c r="L423" i="1"/>
  <c r="L422" i="1"/>
  <c r="L421" i="1"/>
  <c r="L420" i="1"/>
  <c r="L419" i="1"/>
  <c r="L418" i="1"/>
  <c r="L417" i="1"/>
  <c r="L416" i="1"/>
  <c r="L415" i="1"/>
  <c r="L414" i="1"/>
  <c r="L413" i="1"/>
  <c r="L412" i="1"/>
  <c r="L411" i="1"/>
  <c r="L410" i="1"/>
  <c r="L409" i="1"/>
  <c r="L408" i="1"/>
  <c r="L407" i="1"/>
  <c r="L406" i="1"/>
  <c r="L405" i="1"/>
  <c r="L404" i="1"/>
  <c r="L403" i="1"/>
  <c r="L402" i="1"/>
  <c r="L401" i="1"/>
  <c r="L400" i="1"/>
  <c r="L399" i="1"/>
  <c r="L398" i="1"/>
  <c r="L397" i="1"/>
  <c r="L396" i="1"/>
  <c r="L395" i="1"/>
  <c r="L394" i="1"/>
  <c r="L393" i="1"/>
  <c r="L392" i="1"/>
  <c r="L391" i="1"/>
  <c r="L390" i="1"/>
  <c r="L389" i="1"/>
  <c r="L388" i="1"/>
  <c r="L387" i="1"/>
  <c r="L386" i="1"/>
  <c r="L385" i="1"/>
  <c r="L384" i="1"/>
  <c r="L383" i="1"/>
  <c r="L382" i="1"/>
  <c r="L381" i="1"/>
  <c r="L380" i="1"/>
  <c r="L379" i="1"/>
  <c r="L378" i="1"/>
  <c r="L377" i="1"/>
  <c r="L376" i="1"/>
  <c r="L375" i="1"/>
  <c r="L374" i="1"/>
  <c r="L373" i="1"/>
  <c r="L372" i="1"/>
  <c r="L371" i="1"/>
  <c r="L370" i="1"/>
  <c r="L369" i="1"/>
  <c r="L368" i="1"/>
  <c r="L367" i="1"/>
  <c r="L366" i="1"/>
  <c r="L365" i="1"/>
  <c r="L364" i="1"/>
  <c r="L363" i="1"/>
  <c r="L362" i="1"/>
  <c r="L361" i="1"/>
  <c r="L360" i="1"/>
  <c r="L359" i="1"/>
  <c r="L358" i="1"/>
  <c r="L357" i="1"/>
  <c r="L356" i="1"/>
  <c r="L355" i="1"/>
  <c r="L354" i="1"/>
  <c r="L353" i="1"/>
  <c r="L352" i="1"/>
  <c r="L351" i="1"/>
  <c r="L350" i="1"/>
  <c r="L349" i="1"/>
  <c r="L348" i="1"/>
  <c r="L347" i="1"/>
  <c r="L346" i="1"/>
  <c r="L345" i="1"/>
  <c r="L344" i="1"/>
  <c r="L343" i="1"/>
  <c r="L342" i="1"/>
  <c r="L341" i="1"/>
  <c r="L340" i="1"/>
  <c r="L339" i="1"/>
  <c r="L338" i="1"/>
  <c r="L337" i="1"/>
  <c r="L336" i="1"/>
  <c r="L335" i="1"/>
  <c r="L334" i="1"/>
  <c r="L333" i="1"/>
  <c r="L332" i="1"/>
  <c r="L331" i="1"/>
  <c r="L330" i="1"/>
  <c r="L329" i="1"/>
  <c r="L328" i="1"/>
  <c r="L327" i="1"/>
  <c r="L326" i="1"/>
  <c r="L325" i="1"/>
  <c r="L324" i="1"/>
  <c r="L323" i="1"/>
  <c r="L322" i="1"/>
  <c r="L321" i="1"/>
  <c r="L320" i="1"/>
  <c r="L319" i="1"/>
  <c r="L318" i="1"/>
  <c r="L317" i="1"/>
  <c r="L316" i="1"/>
  <c r="L315" i="1"/>
  <c r="L314" i="1"/>
  <c r="L313" i="1"/>
  <c r="L312" i="1"/>
  <c r="L311" i="1"/>
  <c r="L310" i="1"/>
  <c r="L309" i="1"/>
  <c r="L308" i="1"/>
  <c r="L307" i="1"/>
  <c r="L306" i="1"/>
  <c r="L305" i="1"/>
  <c r="L304" i="1"/>
  <c r="L303" i="1"/>
  <c r="L302" i="1"/>
  <c r="L301" i="1"/>
  <c r="L300" i="1"/>
  <c r="L299" i="1"/>
  <c r="L298" i="1"/>
  <c r="L297" i="1"/>
  <c r="L296" i="1"/>
  <c r="L295" i="1"/>
  <c r="L294" i="1"/>
  <c r="L293" i="1"/>
  <c r="L292" i="1"/>
  <c r="L291" i="1"/>
  <c r="L290" i="1"/>
  <c r="L289" i="1"/>
  <c r="L288" i="1"/>
  <c r="L287" i="1"/>
  <c r="L286" i="1"/>
  <c r="L285" i="1"/>
  <c r="L284" i="1"/>
  <c r="L283" i="1"/>
  <c r="L282" i="1"/>
  <c r="L281" i="1"/>
  <c r="L280" i="1"/>
  <c r="L279" i="1"/>
  <c r="L278" i="1"/>
  <c r="L277" i="1"/>
  <c r="L276" i="1"/>
  <c r="L275" i="1"/>
  <c r="L274" i="1"/>
  <c r="L273" i="1"/>
  <c r="L272" i="1"/>
  <c r="L271" i="1"/>
  <c r="L270" i="1"/>
  <c r="L269" i="1"/>
  <c r="L268" i="1"/>
  <c r="L267" i="1"/>
  <c r="L266" i="1"/>
  <c r="L265" i="1"/>
  <c r="L264" i="1"/>
  <c r="L263" i="1"/>
  <c r="L262" i="1"/>
  <c r="L261" i="1"/>
  <c r="L260" i="1"/>
  <c r="L259" i="1"/>
  <c r="L258" i="1"/>
  <c r="L257" i="1"/>
  <c r="L256" i="1"/>
  <c r="L255" i="1"/>
  <c r="L254" i="1"/>
  <c r="L253" i="1"/>
  <c r="L252" i="1"/>
  <c r="L251" i="1"/>
  <c r="L250" i="1"/>
  <c r="L249" i="1"/>
  <c r="L248" i="1"/>
  <c r="L247" i="1"/>
  <c r="L246" i="1"/>
  <c r="L245" i="1"/>
  <c r="L244" i="1"/>
  <c r="L243" i="1"/>
  <c r="L242" i="1"/>
  <c r="L241" i="1"/>
  <c r="L240" i="1"/>
  <c r="L239" i="1"/>
  <c r="L238" i="1"/>
  <c r="L237" i="1"/>
  <c r="L236" i="1"/>
  <c r="L235" i="1"/>
  <c r="L234" i="1"/>
  <c r="L233" i="1"/>
  <c r="L232" i="1"/>
  <c r="L231" i="1"/>
  <c r="L230" i="1"/>
  <c r="L229" i="1"/>
  <c r="L228" i="1"/>
  <c r="L227" i="1"/>
  <c r="L226" i="1"/>
  <c r="L225" i="1"/>
  <c r="L224" i="1"/>
  <c r="L223" i="1"/>
  <c r="L222" i="1"/>
  <c r="L221" i="1"/>
  <c r="L220" i="1"/>
  <c r="L219" i="1"/>
  <c r="L218" i="1"/>
  <c r="L217" i="1"/>
  <c r="L216" i="1"/>
  <c r="L215" i="1"/>
  <c r="L214" i="1"/>
  <c r="L213" i="1"/>
  <c r="L212" i="1"/>
  <c r="L211" i="1"/>
  <c r="L210" i="1"/>
  <c r="L209" i="1"/>
  <c r="L208" i="1"/>
  <c r="L207" i="1"/>
  <c r="L206" i="1"/>
  <c r="L205" i="1"/>
  <c r="L204" i="1"/>
  <c r="L203" i="1"/>
  <c r="L202" i="1"/>
  <c r="L201" i="1"/>
  <c r="L200" i="1"/>
  <c r="L199" i="1"/>
  <c r="L198" i="1"/>
  <c r="L197" i="1"/>
  <c r="L196" i="1"/>
  <c r="L195" i="1"/>
  <c r="L194" i="1"/>
  <c r="L193" i="1"/>
  <c r="L192" i="1"/>
  <c r="L191" i="1"/>
  <c r="L190" i="1"/>
  <c r="L189" i="1"/>
  <c r="L188" i="1"/>
  <c r="L187" i="1"/>
  <c r="L186" i="1"/>
  <c r="L185" i="1"/>
  <c r="L184" i="1"/>
  <c r="L183" i="1"/>
  <c r="L182" i="1"/>
  <c r="L181" i="1"/>
  <c r="L180" i="1"/>
  <c r="L179" i="1"/>
  <c r="L178" i="1"/>
  <c r="L177" i="1"/>
  <c r="L176" i="1"/>
  <c r="L175" i="1"/>
  <c r="L174" i="1"/>
  <c r="L173" i="1"/>
  <c r="L172" i="1"/>
  <c r="L171" i="1"/>
  <c r="L170" i="1"/>
  <c r="L169" i="1"/>
  <c r="L168" i="1"/>
  <c r="L167" i="1"/>
  <c r="L166" i="1"/>
  <c r="L165" i="1"/>
  <c r="L164" i="1"/>
  <c r="L163" i="1"/>
  <c r="L162" i="1"/>
  <c r="L161" i="1"/>
  <c r="L160" i="1"/>
  <c r="L159" i="1"/>
  <c r="L158" i="1"/>
  <c r="L157" i="1"/>
  <c r="L156" i="1"/>
  <c r="L155" i="1"/>
  <c r="L154" i="1"/>
  <c r="L153" i="1"/>
  <c r="L152" i="1"/>
  <c r="L151" i="1"/>
  <c r="L150" i="1"/>
  <c r="L149" i="1"/>
  <c r="L148" i="1"/>
  <c r="L147" i="1"/>
  <c r="L146" i="1"/>
  <c r="L145" i="1"/>
  <c r="L144" i="1"/>
  <c r="L143" i="1"/>
  <c r="L142" i="1"/>
  <c r="L141" i="1"/>
  <c r="L140" i="1"/>
  <c r="L139" i="1"/>
  <c r="L138" i="1"/>
  <c r="L137" i="1"/>
  <c r="L136" i="1"/>
  <c r="L135" i="1"/>
  <c r="L134" i="1"/>
  <c r="L133" i="1"/>
  <c r="L132" i="1"/>
  <c r="L131" i="1"/>
  <c r="L130" i="1"/>
  <c r="L129" i="1"/>
  <c r="L128" i="1"/>
  <c r="L127" i="1"/>
  <c r="L126" i="1"/>
  <c r="L125" i="1"/>
  <c r="L124" i="1"/>
  <c r="L123" i="1"/>
  <c r="L122" i="1"/>
  <c r="L121" i="1"/>
  <c r="L120" i="1"/>
  <c r="L119" i="1"/>
  <c r="L118" i="1"/>
  <c r="L117" i="1"/>
  <c r="L116" i="1"/>
  <c r="L115" i="1"/>
  <c r="L114" i="1"/>
  <c r="L113" i="1"/>
  <c r="L112" i="1"/>
  <c r="L111" i="1"/>
  <c r="L110" i="1"/>
  <c r="L109" i="1"/>
  <c r="L108" i="1"/>
  <c r="L107" i="1"/>
  <c r="L106" i="1"/>
  <c r="L105" i="1"/>
  <c r="L104" i="1"/>
  <c r="L103" i="1"/>
  <c r="L102" i="1"/>
  <c r="L101" i="1"/>
  <c r="L100" i="1"/>
  <c r="L99" i="1"/>
  <c r="L98" i="1"/>
  <c r="L97" i="1"/>
  <c r="L96" i="1"/>
  <c r="L95" i="1"/>
  <c r="L94" i="1"/>
  <c r="L93" i="1"/>
  <c r="L92" i="1"/>
  <c r="L91" i="1"/>
  <c r="L90" i="1"/>
  <c r="L89" i="1"/>
  <c r="L88" i="1"/>
  <c r="L87" i="1"/>
  <c r="L86" i="1"/>
  <c r="L85" i="1"/>
  <c r="L84" i="1"/>
  <c r="L83" i="1"/>
  <c r="L82" i="1"/>
  <c r="L81" i="1"/>
  <c r="L80" i="1"/>
  <c r="L79" i="1"/>
  <c r="L78" i="1"/>
  <c r="L77" i="1"/>
  <c r="L76" i="1"/>
  <c r="L75" i="1"/>
  <c r="L74" i="1"/>
  <c r="L73" i="1"/>
  <c r="L72" i="1"/>
  <c r="L71" i="1"/>
  <c r="L70" i="1"/>
  <c r="L69" i="1"/>
  <c r="L68" i="1"/>
  <c r="L67" i="1"/>
  <c r="L66" i="1"/>
  <c r="L65" i="1"/>
  <c r="L64" i="1"/>
  <c r="L63" i="1"/>
  <c r="L62" i="1"/>
  <c r="L61" i="1"/>
  <c r="L60" i="1"/>
  <c r="L59" i="1"/>
  <c r="L58" i="1"/>
  <c r="L57" i="1"/>
  <c r="L56" i="1"/>
  <c r="L55" i="1"/>
  <c r="L54" i="1"/>
  <c r="L53" i="1"/>
  <c r="L52" i="1"/>
  <c r="L51" i="1"/>
  <c r="L50" i="1"/>
  <c r="L49" i="1"/>
  <c r="L48" i="1"/>
  <c r="L47" i="1"/>
  <c r="L46" i="1"/>
  <c r="L45" i="1"/>
  <c r="L44" i="1"/>
  <c r="L43" i="1"/>
  <c r="L42" i="1"/>
  <c r="L41" i="1"/>
  <c r="L40" i="1"/>
  <c r="L39" i="1"/>
  <c r="L38" i="1"/>
  <c r="L37" i="1"/>
  <c r="L36" i="1"/>
  <c r="L35" i="1"/>
  <c r="L34" i="1"/>
  <c r="L33" i="1"/>
  <c r="L32" i="1"/>
  <c r="L31" i="1"/>
  <c r="L30" i="1"/>
  <c r="L29" i="1"/>
  <c r="L28" i="1"/>
  <c r="L27" i="1"/>
  <c r="L26" i="1"/>
  <c r="L25" i="1"/>
  <c r="L24" i="1"/>
  <c r="L23" i="1"/>
  <c r="L22" i="1"/>
  <c r="L21" i="1"/>
  <c r="L20" i="1"/>
  <c r="L19" i="1"/>
  <c r="L18" i="1"/>
  <c r="L17" i="1"/>
  <c r="L16" i="1"/>
  <c r="L15" i="1"/>
  <c r="L14" i="1"/>
  <c r="L13" i="1"/>
  <c r="L12" i="1"/>
  <c r="L11" i="1"/>
  <c r="L10" i="1"/>
  <c r="L9" i="1"/>
  <c r="L7" i="1"/>
  <c r="C479" i="1"/>
  <c r="C469" i="1"/>
  <c r="C456" i="1"/>
  <c r="C450" i="1"/>
  <c r="C441" i="1"/>
  <c r="C426" i="1"/>
  <c r="C420" i="1"/>
  <c r="C415" i="1"/>
  <c r="C411" i="1"/>
  <c r="C405" i="1"/>
  <c r="C399" i="1"/>
  <c r="C391" i="1"/>
  <c r="C390" i="1"/>
  <c r="C373" i="1"/>
  <c r="C369" i="1"/>
  <c r="C282" i="1"/>
  <c r="C279" i="1"/>
  <c r="C267" i="1"/>
  <c r="C249" i="1"/>
  <c r="C233" i="1"/>
  <c r="C206" i="1"/>
  <c r="C198" i="1"/>
  <c r="C188" i="1"/>
  <c r="C185" i="1"/>
  <c r="C137" i="1"/>
  <c r="C128" i="1"/>
  <c r="C106" i="1"/>
  <c r="C100" i="1"/>
  <c r="C89" i="1"/>
  <c r="C71" i="1"/>
  <c r="C16" i="1"/>
  <c r="C8" i="1"/>
  <c r="C101" i="1"/>
  <c r="C95" i="1"/>
  <c r="C90" i="1"/>
  <c r="C84" i="1"/>
  <c r="C88" i="1"/>
  <c r="C94" i="1"/>
  <c r="C79" i="1"/>
  <c r="C7" i="1"/>
  <c r="L8" i="1"/>
  <c r="J504" i="1"/>
  <c r="J503" i="1"/>
  <c r="J502" i="1"/>
  <c r="J501" i="1"/>
  <c r="J500" i="1"/>
  <c r="J499" i="1"/>
  <c r="J498" i="1"/>
  <c r="J497" i="1"/>
  <c r="J496" i="1"/>
  <c r="J495" i="1"/>
  <c r="J494" i="1"/>
  <c r="J493" i="1"/>
  <c r="J492" i="1"/>
  <c r="J491" i="1"/>
  <c r="J490" i="1"/>
  <c r="J489" i="1"/>
  <c r="J488" i="1"/>
  <c r="J487" i="1"/>
  <c r="J486" i="1"/>
  <c r="J485" i="1"/>
  <c r="J484" i="1"/>
  <c r="J483" i="1"/>
  <c r="C505" i="1"/>
  <c r="A505" i="1" s="1"/>
  <c r="B505" i="1"/>
  <c r="C504" i="1"/>
  <c r="B504" i="1"/>
  <c r="A504" i="1"/>
  <c r="C503" i="1"/>
  <c r="A503" i="1" s="1"/>
  <c r="B503" i="1"/>
  <c r="C502" i="1"/>
  <c r="B502" i="1" s="1"/>
  <c r="A502" i="1"/>
  <c r="C501" i="1"/>
  <c r="B501" i="1"/>
  <c r="A501" i="1"/>
  <c r="C500" i="1"/>
  <c r="B500" i="1" s="1"/>
  <c r="C499" i="1"/>
  <c r="B499" i="1"/>
  <c r="A499" i="1"/>
  <c r="C498" i="1"/>
  <c r="B498" i="1"/>
  <c r="A498" i="1"/>
  <c r="C497" i="1"/>
  <c r="B497" i="1"/>
  <c r="A497" i="1"/>
  <c r="C496" i="1"/>
  <c r="B496" i="1"/>
  <c r="A496" i="1"/>
  <c r="C495" i="1"/>
  <c r="A495" i="1" s="1"/>
  <c r="B495" i="1"/>
  <c r="C494" i="1"/>
  <c r="B494" i="1" s="1"/>
  <c r="A494" i="1"/>
  <c r="C493" i="1"/>
  <c r="A493" i="1" s="1"/>
  <c r="C492" i="1"/>
  <c r="B492" i="1" s="1"/>
  <c r="C491" i="1"/>
  <c r="B491" i="1" s="1"/>
  <c r="C490" i="1"/>
  <c r="B490" i="1" s="1"/>
  <c r="C489" i="1"/>
  <c r="L489" i="1" s="1"/>
  <c r="B489" i="1"/>
  <c r="C488" i="1"/>
  <c r="B488" i="1" s="1"/>
  <c r="C487" i="1"/>
  <c r="L487" i="1" s="1"/>
  <c r="C486" i="1"/>
  <c r="B486" i="1" s="1"/>
  <c r="C485" i="1"/>
  <c r="L485" i="1" s="1"/>
  <c r="C484" i="1"/>
  <c r="B484" i="1" s="1"/>
  <c r="C483" i="1"/>
  <c r="B483" i="1" s="1"/>
  <c r="C481" i="1"/>
  <c r="B481" i="1"/>
  <c r="A481" i="1"/>
  <c r="L490" i="1" l="1"/>
  <c r="B485" i="1"/>
  <c r="L484" i="1"/>
  <c r="L486" i="1"/>
  <c r="B487" i="1"/>
  <c r="C482" i="1"/>
  <c r="L482" i="1" s="1"/>
  <c r="J482" i="1"/>
  <c r="L488" i="1"/>
  <c r="B493" i="1"/>
  <c r="A492" i="1"/>
  <c r="A500" i="1"/>
  <c r="L2" i="1" l="1"/>
  <c r="H22" i="4" l="1"/>
  <c r="I22" i="4" s="1"/>
  <c r="H21" i="4"/>
  <c r="I21" i="4" s="1"/>
  <c r="H20" i="4"/>
  <c r="I20" i="4" s="1"/>
  <c r="H19" i="4"/>
  <c r="I19" i="4" s="1"/>
  <c r="H18" i="4"/>
  <c r="I18" i="4" s="1"/>
  <c r="H3" i="4" l="1"/>
  <c r="H4" i="4"/>
  <c r="I4" i="4" s="1"/>
  <c r="H5" i="4"/>
  <c r="I5" i="4" s="1"/>
  <c r="H6" i="4"/>
  <c r="I6" i="4" s="1"/>
  <c r="H7" i="4"/>
  <c r="I7" i="4" s="1"/>
  <c r="H8" i="4"/>
  <c r="I8" i="4" s="1"/>
  <c r="H9" i="4"/>
  <c r="I9" i="4" s="1"/>
  <c r="H10" i="4"/>
  <c r="I10" i="4" s="1"/>
  <c r="H11" i="4"/>
  <c r="I11" i="4" s="1"/>
  <c r="H12" i="4"/>
  <c r="I12" i="4" s="1"/>
  <c r="H13" i="4"/>
  <c r="I13" i="4" s="1"/>
  <c r="H14" i="4"/>
  <c r="I14" i="4" s="1"/>
  <c r="H15" i="4"/>
  <c r="I15" i="4" s="1"/>
  <c r="H16" i="4"/>
  <c r="I16" i="4" s="1"/>
  <c r="H17" i="4"/>
  <c r="I17" i="4" s="1"/>
  <c r="H26" i="4" l="1"/>
  <c r="I3" i="4"/>
  <c r="I26" i="4" s="1"/>
  <c r="E61" i="4"/>
  <c r="L8" i="2" l="1"/>
  <c r="L7" i="2"/>
  <c r="L6" i="2"/>
  <c r="L5" i="2"/>
  <c r="L4" i="2"/>
  <c r="L3" i="2"/>
  <c r="L2" i="2"/>
  <c r="L1" i="2"/>
  <c r="J19" i="4" l="1"/>
  <c r="J21" i="4"/>
  <c r="J22" i="4"/>
  <c r="J20" i="4"/>
  <c r="J18" i="4"/>
  <c r="H51" i="4"/>
  <c r="I51" i="4" s="1"/>
  <c r="J51" i="4" s="1"/>
  <c r="K51" i="4" s="1"/>
  <c r="H50" i="4"/>
  <c r="I50" i="4" s="1"/>
  <c r="J50" i="4" s="1"/>
  <c r="K50" i="4" s="1"/>
  <c r="H49" i="4"/>
  <c r="I49" i="4" s="1"/>
  <c r="J49" i="4" s="1"/>
  <c r="K49" i="4" s="1"/>
  <c r="H48" i="4"/>
  <c r="I48" i="4" s="1"/>
  <c r="J48" i="4" s="1"/>
  <c r="K48" i="4" s="1"/>
  <c r="H47" i="4"/>
  <c r="I47" i="4" s="1"/>
  <c r="J47" i="4" s="1"/>
  <c r="K47" i="4" s="1"/>
  <c r="H46" i="4"/>
  <c r="I46" i="4" s="1"/>
  <c r="J46" i="4" s="1"/>
  <c r="K46" i="4" s="1"/>
  <c r="H45" i="4"/>
  <c r="I45" i="4" s="1"/>
  <c r="J45" i="4" s="1"/>
  <c r="K45" i="4" s="1"/>
  <c r="H44" i="4"/>
  <c r="I44" i="4" s="1"/>
  <c r="J44" i="4" s="1"/>
  <c r="K44" i="4" s="1"/>
  <c r="H43" i="4"/>
  <c r="I43" i="4" s="1"/>
  <c r="J43" i="4" s="1"/>
  <c r="K43" i="4" s="1"/>
  <c r="H42" i="4"/>
  <c r="I42" i="4" s="1"/>
  <c r="J42" i="4" s="1"/>
  <c r="K42" i="4"/>
  <c r="K52" i="4" l="1"/>
  <c r="A10" i="2" l="1"/>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 r="A53" i="2" s="1"/>
  <c r="A54" i="2" s="1"/>
  <c r="A55" i="2" s="1"/>
  <c r="A56" i="2" s="1"/>
  <c r="A57" i="2" s="1"/>
  <c r="A58" i="2" s="1"/>
  <c r="A59" i="2" s="1"/>
  <c r="A60" i="2" s="1"/>
  <c r="A61" i="2" s="1"/>
  <c r="A62" i="2" s="1"/>
  <c r="A63" i="2" s="1"/>
  <c r="A64" i="2" s="1"/>
  <c r="A65" i="2" s="1"/>
  <c r="A66" i="2" l="1"/>
  <c r="F6" i="1"/>
  <c r="C480" i="1"/>
  <c r="C478" i="1"/>
  <c r="C477" i="1"/>
  <c r="C476" i="1"/>
  <c r="C475" i="1"/>
  <c r="C474" i="1"/>
  <c r="C473" i="1"/>
  <c r="C472" i="1"/>
  <c r="C471" i="1"/>
  <c r="C470" i="1"/>
  <c r="C468" i="1"/>
  <c r="C467" i="1"/>
  <c r="C466" i="1"/>
  <c r="C465" i="1"/>
  <c r="C464" i="1"/>
  <c r="C463" i="1"/>
  <c r="C462" i="1"/>
  <c r="C461" i="1"/>
  <c r="C460" i="1"/>
  <c r="C459" i="1"/>
  <c r="C458" i="1"/>
  <c r="C457" i="1"/>
  <c r="C455" i="1"/>
  <c r="C454" i="1"/>
  <c r="C453" i="1"/>
  <c r="C452" i="1"/>
  <c r="C451" i="1"/>
  <c r="C449" i="1"/>
  <c r="C448" i="1"/>
  <c r="C447" i="1"/>
  <c r="C446" i="1"/>
  <c r="C445" i="1"/>
  <c r="C444" i="1"/>
  <c r="C443" i="1"/>
  <c r="C442" i="1"/>
  <c r="C440" i="1"/>
  <c r="C439" i="1"/>
  <c r="C438" i="1"/>
  <c r="C437" i="1"/>
  <c r="C436" i="1"/>
  <c r="C435" i="1"/>
  <c r="C434" i="1"/>
  <c r="C433" i="1"/>
  <c r="C432" i="1"/>
  <c r="C431" i="1"/>
  <c r="C430" i="1"/>
  <c r="C429" i="1"/>
  <c r="C428" i="1"/>
  <c r="C427" i="1"/>
  <c r="C425" i="1"/>
  <c r="C424" i="1"/>
  <c r="C423" i="1"/>
  <c r="C422" i="1"/>
  <c r="C421" i="1"/>
  <c r="C419" i="1"/>
  <c r="C418" i="1"/>
  <c r="C417" i="1"/>
  <c r="C416" i="1"/>
  <c r="C414" i="1"/>
  <c r="C413" i="1"/>
  <c r="C412" i="1"/>
  <c r="C410" i="1"/>
  <c r="C409" i="1"/>
  <c r="C408" i="1"/>
  <c r="C407" i="1"/>
  <c r="C406" i="1"/>
  <c r="C404" i="1"/>
  <c r="C403" i="1"/>
  <c r="C402" i="1"/>
  <c r="C401" i="1"/>
  <c r="C400" i="1"/>
  <c r="C398" i="1"/>
  <c r="C397" i="1"/>
  <c r="C396" i="1"/>
  <c r="C395" i="1"/>
  <c r="C394" i="1"/>
  <c r="C393" i="1"/>
  <c r="C392" i="1"/>
  <c r="C389" i="1"/>
  <c r="C388" i="1"/>
  <c r="C387" i="1"/>
  <c r="C386" i="1"/>
  <c r="C385" i="1"/>
  <c r="C384" i="1"/>
  <c r="C383" i="1"/>
  <c r="C382" i="1"/>
  <c r="C381" i="1"/>
  <c r="C380" i="1"/>
  <c r="C379" i="1"/>
  <c r="C378" i="1"/>
  <c r="C377" i="1"/>
  <c r="C376" i="1"/>
  <c r="C375" i="1"/>
  <c r="C374" i="1"/>
  <c r="C372" i="1"/>
  <c r="C371" i="1"/>
  <c r="C370" i="1"/>
  <c r="C368" i="1"/>
  <c r="C367" i="1"/>
  <c r="C366" i="1"/>
  <c r="C365" i="1"/>
  <c r="C364" i="1"/>
  <c r="C363" i="1"/>
  <c r="C362" i="1"/>
  <c r="C361" i="1"/>
  <c r="C360" i="1"/>
  <c r="C359" i="1"/>
  <c r="C358" i="1"/>
  <c r="C357" i="1"/>
  <c r="C356" i="1"/>
  <c r="C355" i="1"/>
  <c r="C354" i="1"/>
  <c r="C353" i="1"/>
  <c r="C352" i="1"/>
  <c r="C351" i="1"/>
  <c r="C350" i="1"/>
  <c r="C349" i="1"/>
  <c r="C348" i="1"/>
  <c r="C347" i="1"/>
  <c r="C346" i="1"/>
  <c r="C345" i="1"/>
  <c r="C344" i="1"/>
  <c r="C343" i="1"/>
  <c r="C342" i="1"/>
  <c r="C341" i="1"/>
  <c r="C340" i="1"/>
  <c r="C339" i="1"/>
  <c r="C338" i="1"/>
  <c r="C337" i="1"/>
  <c r="C336" i="1"/>
  <c r="C335" i="1"/>
  <c r="C334" i="1"/>
  <c r="C333" i="1"/>
  <c r="C332" i="1"/>
  <c r="C331" i="1"/>
  <c r="C330" i="1"/>
  <c r="C329" i="1"/>
  <c r="C328" i="1"/>
  <c r="C327" i="1"/>
  <c r="C326" i="1"/>
  <c r="C325" i="1"/>
  <c r="C324" i="1"/>
  <c r="C323" i="1"/>
  <c r="C322" i="1"/>
  <c r="C321" i="1"/>
  <c r="C320" i="1"/>
  <c r="C319" i="1"/>
  <c r="C318" i="1"/>
  <c r="C317" i="1"/>
  <c r="C316" i="1"/>
  <c r="C315" i="1"/>
  <c r="C314" i="1"/>
  <c r="C313" i="1"/>
  <c r="C312" i="1"/>
  <c r="C311" i="1"/>
  <c r="C310" i="1"/>
  <c r="C309" i="1"/>
  <c r="C308" i="1"/>
  <c r="C307" i="1"/>
  <c r="C306" i="1"/>
  <c r="C305" i="1"/>
  <c r="C304" i="1"/>
  <c r="C303" i="1"/>
  <c r="C302" i="1"/>
  <c r="C301" i="1"/>
  <c r="C300" i="1"/>
  <c r="C299" i="1"/>
  <c r="C298" i="1"/>
  <c r="C297" i="1"/>
  <c r="C296" i="1"/>
  <c r="C295" i="1"/>
  <c r="C294" i="1"/>
  <c r="C293" i="1"/>
  <c r="C292" i="1"/>
  <c r="C291" i="1"/>
  <c r="C290" i="1"/>
  <c r="C289" i="1"/>
  <c r="C288" i="1"/>
  <c r="C287" i="1"/>
  <c r="C286" i="1"/>
  <c r="C285" i="1"/>
  <c r="C284" i="1"/>
  <c r="C283" i="1"/>
  <c r="C281" i="1"/>
  <c r="C280" i="1"/>
  <c r="C278" i="1"/>
  <c r="C277" i="1"/>
  <c r="C276" i="1"/>
  <c r="C275" i="1"/>
  <c r="C274" i="1"/>
  <c r="C273" i="1"/>
  <c r="C272" i="1"/>
  <c r="C271" i="1"/>
  <c r="C270" i="1"/>
  <c r="C269" i="1"/>
  <c r="C268" i="1"/>
  <c r="C266" i="1"/>
  <c r="C265" i="1"/>
  <c r="C264" i="1"/>
  <c r="C263" i="1"/>
  <c r="C262" i="1"/>
  <c r="C261" i="1"/>
  <c r="C260" i="1"/>
  <c r="C259" i="1"/>
  <c r="C258" i="1"/>
  <c r="C257" i="1"/>
  <c r="C256" i="1"/>
  <c r="C255" i="1"/>
  <c r="C254" i="1"/>
  <c r="C253" i="1"/>
  <c r="C252" i="1"/>
  <c r="C251" i="1"/>
  <c r="C250" i="1"/>
  <c r="C248" i="1"/>
  <c r="C247" i="1"/>
  <c r="C246" i="1"/>
  <c r="C245" i="1"/>
  <c r="C244" i="1"/>
  <c r="C243" i="1"/>
  <c r="C242" i="1"/>
  <c r="C241" i="1"/>
  <c r="C240" i="1"/>
  <c r="C239" i="1"/>
  <c r="C238" i="1"/>
  <c r="C237" i="1"/>
  <c r="C236" i="1"/>
  <c r="C235" i="1"/>
  <c r="C234" i="1"/>
  <c r="C232" i="1"/>
  <c r="C231" i="1"/>
  <c r="C230" i="1"/>
  <c r="C229" i="1"/>
  <c r="C228" i="1"/>
  <c r="C227" i="1"/>
  <c r="C226" i="1"/>
  <c r="C225" i="1"/>
  <c r="C224" i="1"/>
  <c r="C223" i="1"/>
  <c r="C222" i="1"/>
  <c r="C221" i="1"/>
  <c r="C220" i="1"/>
  <c r="C219" i="1"/>
  <c r="C218" i="1"/>
  <c r="C217" i="1"/>
  <c r="C216" i="1"/>
  <c r="C215" i="1"/>
  <c r="C214" i="1"/>
  <c r="C213" i="1"/>
  <c r="C212" i="1"/>
  <c r="C211" i="1"/>
  <c r="C210" i="1"/>
  <c r="C209" i="1"/>
  <c r="C208" i="1"/>
  <c r="C207" i="1"/>
  <c r="C205" i="1"/>
  <c r="C204" i="1"/>
  <c r="C203" i="1"/>
  <c r="C202" i="1"/>
  <c r="C201" i="1"/>
  <c r="C200" i="1"/>
  <c r="C199" i="1"/>
  <c r="C197" i="1"/>
  <c r="C196" i="1"/>
  <c r="C195" i="1"/>
  <c r="C194" i="1"/>
  <c r="C193" i="1"/>
  <c r="C192" i="1"/>
  <c r="C191" i="1"/>
  <c r="C190" i="1"/>
  <c r="C189" i="1"/>
  <c r="C187" i="1"/>
  <c r="C186" i="1"/>
  <c r="C184" i="1"/>
  <c r="C183" i="1"/>
  <c r="C182" i="1"/>
  <c r="C181" i="1"/>
  <c r="C180" i="1"/>
  <c r="C179" i="1"/>
  <c r="C178" i="1"/>
  <c r="C177" i="1"/>
  <c r="C176" i="1"/>
  <c r="C175" i="1"/>
  <c r="C174" i="1"/>
  <c r="C173" i="1"/>
  <c r="C172" i="1"/>
  <c r="C171" i="1"/>
  <c r="C170" i="1"/>
  <c r="C169" i="1"/>
  <c r="C168" i="1"/>
  <c r="C167" i="1"/>
  <c r="C166" i="1"/>
  <c r="C165" i="1"/>
  <c r="C164" i="1"/>
  <c r="C163" i="1"/>
  <c r="C162" i="1"/>
  <c r="C161" i="1"/>
  <c r="C160" i="1"/>
  <c r="C159" i="1"/>
  <c r="C158" i="1"/>
  <c r="C157" i="1"/>
  <c r="C156" i="1"/>
  <c r="C155" i="1"/>
  <c r="C154" i="1"/>
  <c r="C153" i="1"/>
  <c r="C152" i="1"/>
  <c r="C151" i="1"/>
  <c r="C150" i="1"/>
  <c r="C149" i="1"/>
  <c r="C148" i="1"/>
  <c r="C147" i="1"/>
  <c r="C146" i="1"/>
  <c r="C145" i="1"/>
  <c r="C144" i="1"/>
  <c r="C143" i="1"/>
  <c r="C142" i="1"/>
  <c r="C141" i="1"/>
  <c r="C140" i="1"/>
  <c r="C139" i="1"/>
  <c r="C138" i="1"/>
  <c r="C136" i="1"/>
  <c r="C135" i="1"/>
  <c r="C134" i="1"/>
  <c r="C133" i="1"/>
  <c r="C132" i="1"/>
  <c r="C131" i="1"/>
  <c r="C130" i="1"/>
  <c r="C129" i="1"/>
  <c r="C127" i="1"/>
  <c r="C126" i="1"/>
  <c r="C125" i="1"/>
  <c r="C124" i="1"/>
  <c r="C123" i="1"/>
  <c r="C122" i="1"/>
  <c r="C121" i="1"/>
  <c r="C120" i="1"/>
  <c r="C119" i="1"/>
  <c r="C118" i="1"/>
  <c r="C117" i="1"/>
  <c r="C116" i="1"/>
  <c r="C115" i="1"/>
  <c r="C114" i="1"/>
  <c r="C113" i="1"/>
  <c r="C112" i="1"/>
  <c r="C111" i="1"/>
  <c r="C110" i="1"/>
  <c r="C109" i="1"/>
  <c r="C108" i="1"/>
  <c r="C107" i="1"/>
  <c r="C105" i="1"/>
  <c r="C104" i="1"/>
  <c r="C103" i="1"/>
  <c r="C102" i="1"/>
  <c r="C99" i="1"/>
  <c r="C98" i="1"/>
  <c r="C97" i="1"/>
  <c r="C96" i="1"/>
  <c r="C93" i="1"/>
  <c r="C92" i="1"/>
  <c r="C91" i="1"/>
  <c r="C87" i="1"/>
  <c r="C86" i="1"/>
  <c r="C85" i="1"/>
  <c r="C83" i="1"/>
  <c r="C82" i="1"/>
  <c r="C81" i="1"/>
  <c r="C80" i="1"/>
  <c r="C78" i="1"/>
  <c r="C77" i="1"/>
  <c r="C76" i="1"/>
  <c r="C75" i="1"/>
  <c r="C74" i="1"/>
  <c r="C73" i="1"/>
  <c r="C72" i="1"/>
  <c r="C70" i="1"/>
  <c r="C69" i="1"/>
  <c r="C68" i="1"/>
  <c r="C67" i="1"/>
  <c r="C66" i="1"/>
  <c r="C65" i="1"/>
  <c r="C64" i="1"/>
  <c r="C63" i="1"/>
  <c r="C62" i="1"/>
  <c r="C61" i="1"/>
  <c r="C60" i="1"/>
  <c r="C59" i="1"/>
  <c r="C58" i="1"/>
  <c r="C57" i="1"/>
  <c r="C56" i="1"/>
  <c r="C55" i="1"/>
  <c r="C54" i="1"/>
  <c r="C53" i="1"/>
  <c r="C52" i="1"/>
  <c r="C51" i="1"/>
  <c r="C50" i="1"/>
  <c r="C49" i="1"/>
  <c r="C48" i="1"/>
  <c r="C47" i="1"/>
  <c r="C46" i="1"/>
  <c r="C45" i="1"/>
  <c r="C44" i="1"/>
  <c r="C43" i="1"/>
  <c r="C42" i="1"/>
  <c r="C41" i="1"/>
  <c r="C40" i="1"/>
  <c r="C39" i="1"/>
  <c r="C38" i="1"/>
  <c r="C37" i="1"/>
  <c r="C36" i="1"/>
  <c r="C35" i="1"/>
  <c r="C34" i="1"/>
  <c r="C33" i="1"/>
  <c r="C32" i="1"/>
  <c r="C31" i="1"/>
  <c r="C30" i="1"/>
  <c r="C29" i="1"/>
  <c r="C28" i="1"/>
  <c r="C27" i="1"/>
  <c r="C26" i="1"/>
  <c r="C25" i="1"/>
  <c r="C24" i="1"/>
  <c r="C23" i="1"/>
  <c r="C22" i="1"/>
  <c r="C21" i="1"/>
  <c r="C20" i="1"/>
  <c r="C19" i="1"/>
  <c r="C18" i="1"/>
  <c r="C17" i="1"/>
  <c r="C15" i="1"/>
  <c r="C14" i="1"/>
  <c r="C13" i="1"/>
  <c r="C12" i="1"/>
  <c r="C11" i="1"/>
  <c r="C10" i="1"/>
  <c r="C9" i="1"/>
  <c r="C6" i="1"/>
  <c r="L6" i="1" s="1"/>
  <c r="C5" i="1"/>
  <c r="L5" i="1" s="1"/>
  <c r="C4" i="1"/>
  <c r="L4" i="1" s="1"/>
  <c r="A441" i="1" l="1"/>
  <c r="B441" i="1"/>
  <c r="A450" i="1"/>
  <c r="B450" i="1"/>
  <c r="B369" i="1"/>
  <c r="A369" i="1"/>
  <c r="A185" i="1"/>
  <c r="B185" i="1"/>
  <c r="B128" i="1"/>
  <c r="A128" i="1"/>
  <c r="A426" i="1"/>
  <c r="B426" i="1"/>
  <c r="B415" i="1"/>
  <c r="A415" i="1"/>
  <c r="B405" i="1"/>
  <c r="A405" i="1"/>
  <c r="B267" i="1"/>
  <c r="A267" i="1"/>
  <c r="A161" i="1"/>
  <c r="B161" i="1"/>
  <c r="B213" i="1"/>
  <c r="A213" i="1"/>
  <c r="B263" i="1"/>
  <c r="A263" i="1"/>
  <c r="A322" i="1"/>
  <c r="B322" i="1"/>
  <c r="B380" i="1"/>
  <c r="A380" i="1"/>
  <c r="B103" i="1"/>
  <c r="A103" i="1"/>
  <c r="B120" i="1"/>
  <c r="A120" i="1"/>
  <c r="B162" i="1"/>
  <c r="A162" i="1"/>
  <c r="B187" i="1"/>
  <c r="A187" i="1"/>
  <c r="B205" i="1"/>
  <c r="A205" i="1"/>
  <c r="B239" i="1"/>
  <c r="A239" i="1"/>
  <c r="B256" i="1"/>
  <c r="A256" i="1"/>
  <c r="B273" i="1"/>
  <c r="A273" i="1"/>
  <c r="A291" i="1"/>
  <c r="B291" i="1"/>
  <c r="A307" i="1"/>
  <c r="B307" i="1"/>
  <c r="A323" i="1"/>
  <c r="B323" i="1"/>
  <c r="A339" i="1"/>
  <c r="B339" i="1"/>
  <c r="A347" i="1"/>
  <c r="B347" i="1"/>
  <c r="A363" i="1"/>
  <c r="B363" i="1"/>
  <c r="B372" i="1"/>
  <c r="A372" i="1"/>
  <c r="B389" i="1"/>
  <c r="A389" i="1"/>
  <c r="A418" i="1"/>
  <c r="B418" i="1"/>
  <c r="B428" i="1"/>
  <c r="A428" i="1"/>
  <c r="B436" i="1"/>
  <c r="A436" i="1"/>
  <c r="B445" i="1"/>
  <c r="A445" i="1"/>
  <c r="B472" i="1"/>
  <c r="A472" i="1"/>
  <c r="B85" i="1"/>
  <c r="A85" i="1"/>
  <c r="B94" i="1"/>
  <c r="A94" i="1"/>
  <c r="B104" i="1"/>
  <c r="A104" i="1"/>
  <c r="A113" i="1"/>
  <c r="B113" i="1"/>
  <c r="A121" i="1"/>
  <c r="B121" i="1"/>
  <c r="B130" i="1"/>
  <c r="A130" i="1"/>
  <c r="B139" i="1"/>
  <c r="A139" i="1"/>
  <c r="B147" i="1"/>
  <c r="A147" i="1"/>
  <c r="B155" i="1"/>
  <c r="A155" i="1"/>
  <c r="B163" i="1"/>
  <c r="A163" i="1"/>
  <c r="B171" i="1"/>
  <c r="A171" i="1"/>
  <c r="B179" i="1"/>
  <c r="A179" i="1"/>
  <c r="B189" i="1"/>
  <c r="A189" i="1"/>
  <c r="B197" i="1"/>
  <c r="A197" i="1"/>
  <c r="B207" i="1"/>
  <c r="A207" i="1"/>
  <c r="B215" i="1"/>
  <c r="A215" i="1"/>
  <c r="B223" i="1"/>
  <c r="A223" i="1"/>
  <c r="B231" i="1"/>
  <c r="A231" i="1"/>
  <c r="B240" i="1"/>
  <c r="A240" i="1"/>
  <c r="B248" i="1"/>
  <c r="A248" i="1"/>
  <c r="B257" i="1"/>
  <c r="A257" i="1"/>
  <c r="B265" i="1"/>
  <c r="A265" i="1"/>
  <c r="A274" i="1"/>
  <c r="B274" i="1"/>
  <c r="B284" i="1"/>
  <c r="A284" i="1"/>
  <c r="B292" i="1"/>
  <c r="A292" i="1"/>
  <c r="B300" i="1"/>
  <c r="A300" i="1"/>
  <c r="B308" i="1"/>
  <c r="A308" i="1"/>
  <c r="B316" i="1"/>
  <c r="A316" i="1"/>
  <c r="B324" i="1"/>
  <c r="A324" i="1"/>
  <c r="B332" i="1"/>
  <c r="A332" i="1"/>
  <c r="B340" i="1"/>
  <c r="A340" i="1"/>
  <c r="B348" i="1"/>
  <c r="A348" i="1"/>
  <c r="B356" i="1"/>
  <c r="A356" i="1"/>
  <c r="B364" i="1"/>
  <c r="A364" i="1"/>
  <c r="B374" i="1"/>
  <c r="A374" i="1"/>
  <c r="B382" i="1"/>
  <c r="A382" i="1"/>
  <c r="B391" i="1"/>
  <c r="B400" i="1"/>
  <c r="A400" i="1"/>
  <c r="B409" i="1"/>
  <c r="A409" i="1"/>
  <c r="A419" i="1"/>
  <c r="B419" i="1"/>
  <c r="B429" i="1"/>
  <c r="A429" i="1"/>
  <c r="B437" i="1"/>
  <c r="A437" i="1"/>
  <c r="B446" i="1"/>
  <c r="A446" i="1"/>
  <c r="B455" i="1"/>
  <c r="A455" i="1"/>
  <c r="B464" i="1"/>
  <c r="A464" i="1"/>
  <c r="A473" i="1"/>
  <c r="B473" i="1"/>
  <c r="B279" i="1"/>
  <c r="A279" i="1"/>
  <c r="B420" i="1"/>
  <c r="A420" i="1"/>
  <c r="B15" i="1"/>
  <c r="A15" i="1"/>
  <c r="B92" i="1"/>
  <c r="A92" i="1"/>
  <c r="B136" i="1"/>
  <c r="A136" i="1"/>
  <c r="B204" i="1"/>
  <c r="A204" i="1"/>
  <c r="B255" i="1"/>
  <c r="A255" i="1"/>
  <c r="A330" i="1"/>
  <c r="B330" i="1"/>
  <c r="A371" i="1"/>
  <c r="B371" i="1"/>
  <c r="B112" i="1"/>
  <c r="A112" i="1"/>
  <c r="A129" i="1"/>
  <c r="B129" i="1"/>
  <c r="B178" i="1"/>
  <c r="A178" i="1"/>
  <c r="B196" i="1"/>
  <c r="A196" i="1"/>
  <c r="B214" i="1"/>
  <c r="A214" i="1"/>
  <c r="B247" i="1"/>
  <c r="A247" i="1"/>
  <c r="B264" i="1"/>
  <c r="A264" i="1"/>
  <c r="A283" i="1"/>
  <c r="B283" i="1"/>
  <c r="A299" i="1"/>
  <c r="B299" i="1"/>
  <c r="A315" i="1"/>
  <c r="B315" i="1"/>
  <c r="A331" i="1"/>
  <c r="B331" i="1"/>
  <c r="A355" i="1"/>
  <c r="B355" i="1"/>
  <c r="B408" i="1"/>
  <c r="A408" i="1"/>
  <c r="B86" i="1"/>
  <c r="A86" i="1"/>
  <c r="B96" i="1"/>
  <c r="A96" i="1"/>
  <c r="A105" i="1"/>
  <c r="B105" i="1"/>
  <c r="B114" i="1"/>
  <c r="A114" i="1"/>
  <c r="B122" i="1"/>
  <c r="A122" i="1"/>
  <c r="B131" i="1"/>
  <c r="A131" i="1"/>
  <c r="B140" i="1"/>
  <c r="A140" i="1"/>
  <c r="B148" i="1"/>
  <c r="A148" i="1"/>
  <c r="B156" i="1"/>
  <c r="A156" i="1"/>
  <c r="B164" i="1"/>
  <c r="A164" i="1"/>
  <c r="B172" i="1"/>
  <c r="A172" i="1"/>
  <c r="B180" i="1"/>
  <c r="A180" i="1"/>
  <c r="B190" i="1"/>
  <c r="A190" i="1"/>
  <c r="B199" i="1"/>
  <c r="A199" i="1"/>
  <c r="B208" i="1"/>
  <c r="A208" i="1"/>
  <c r="B216" i="1"/>
  <c r="A216" i="1"/>
  <c r="B224" i="1"/>
  <c r="A224" i="1"/>
  <c r="B232" i="1"/>
  <c r="A232" i="1"/>
  <c r="B241" i="1"/>
  <c r="A241" i="1"/>
  <c r="A250" i="1"/>
  <c r="B250" i="1"/>
  <c r="A258" i="1"/>
  <c r="B258" i="1"/>
  <c r="A266" i="1"/>
  <c r="B266" i="1"/>
  <c r="A275" i="1"/>
  <c r="B275" i="1"/>
  <c r="B285" i="1"/>
  <c r="A285" i="1"/>
  <c r="B293" i="1"/>
  <c r="A293" i="1"/>
  <c r="B301" i="1"/>
  <c r="A301" i="1"/>
  <c r="B309" i="1"/>
  <c r="A309" i="1"/>
  <c r="B317" i="1"/>
  <c r="A317" i="1"/>
  <c r="B325" i="1"/>
  <c r="A325" i="1"/>
  <c r="B333" i="1"/>
  <c r="A333" i="1"/>
  <c r="B341" i="1"/>
  <c r="A341" i="1"/>
  <c r="B349" i="1"/>
  <c r="A349" i="1"/>
  <c r="B357" i="1"/>
  <c r="A357" i="1"/>
  <c r="B365" i="1"/>
  <c r="A365" i="1"/>
  <c r="B375" i="1"/>
  <c r="A375" i="1"/>
  <c r="B383" i="1"/>
  <c r="A383" i="1"/>
  <c r="B392" i="1"/>
  <c r="A392" i="1"/>
  <c r="B401" i="1"/>
  <c r="A401" i="1"/>
  <c r="A410" i="1"/>
  <c r="B410" i="1"/>
  <c r="B421" i="1"/>
  <c r="A421" i="1"/>
  <c r="B430" i="1"/>
  <c r="A430" i="1"/>
  <c r="B438" i="1"/>
  <c r="A438" i="1"/>
  <c r="B447" i="1"/>
  <c r="A447" i="1"/>
  <c r="A457" i="1"/>
  <c r="B457" i="1"/>
  <c r="A465" i="1"/>
  <c r="B465" i="1"/>
  <c r="A474" i="1"/>
  <c r="B474" i="1"/>
  <c r="B102" i="1"/>
  <c r="A102" i="1"/>
  <c r="A145" i="1"/>
  <c r="B145" i="1"/>
  <c r="A169" i="1"/>
  <c r="B169" i="1"/>
  <c r="B186" i="1"/>
  <c r="A186" i="1"/>
  <c r="B229" i="1"/>
  <c r="A229" i="1"/>
  <c r="B246" i="1"/>
  <c r="A246" i="1"/>
  <c r="A290" i="1"/>
  <c r="B290" i="1"/>
  <c r="A314" i="1"/>
  <c r="B314" i="1"/>
  <c r="A346" i="1"/>
  <c r="B346" i="1"/>
  <c r="A362" i="1"/>
  <c r="B362" i="1"/>
  <c r="B397" i="1"/>
  <c r="A397" i="1"/>
  <c r="A427" i="1"/>
  <c r="B427" i="1"/>
  <c r="B462" i="1"/>
  <c r="A462" i="1"/>
  <c r="B170" i="1"/>
  <c r="A170" i="1"/>
  <c r="B454" i="1"/>
  <c r="A454" i="1"/>
  <c r="B87" i="1"/>
  <c r="A87" i="1"/>
  <c r="A97" i="1"/>
  <c r="B97" i="1"/>
  <c r="B107" i="1"/>
  <c r="A107" i="1"/>
  <c r="B115" i="1"/>
  <c r="A115" i="1"/>
  <c r="B123" i="1"/>
  <c r="A123" i="1"/>
  <c r="B132" i="1"/>
  <c r="A132" i="1"/>
  <c r="B141" i="1"/>
  <c r="A141" i="1"/>
  <c r="B149" i="1"/>
  <c r="A149" i="1"/>
  <c r="B157" i="1"/>
  <c r="A157" i="1"/>
  <c r="B165" i="1"/>
  <c r="A165" i="1"/>
  <c r="B173" i="1"/>
  <c r="A173" i="1"/>
  <c r="B181" i="1"/>
  <c r="A181" i="1"/>
  <c r="B191" i="1"/>
  <c r="A191" i="1"/>
  <c r="B200" i="1"/>
  <c r="A200" i="1"/>
  <c r="B209" i="1"/>
  <c r="A209" i="1"/>
  <c r="B217" i="1"/>
  <c r="A217" i="1"/>
  <c r="B225" i="1"/>
  <c r="A225" i="1"/>
  <c r="A234" i="1"/>
  <c r="B234" i="1"/>
  <c r="A242" i="1"/>
  <c r="B242" i="1"/>
  <c r="B251" i="1"/>
  <c r="A251" i="1"/>
  <c r="B259" i="1"/>
  <c r="A259" i="1"/>
  <c r="B268" i="1"/>
  <c r="A268" i="1"/>
  <c r="B276" i="1"/>
  <c r="A276" i="1"/>
  <c r="B286" i="1"/>
  <c r="A286" i="1"/>
  <c r="B294" i="1"/>
  <c r="A294" i="1"/>
  <c r="B302" i="1"/>
  <c r="A302" i="1"/>
  <c r="B310" i="1"/>
  <c r="A310" i="1"/>
  <c r="B318" i="1"/>
  <c r="A318" i="1"/>
  <c r="B326" i="1"/>
  <c r="A326" i="1"/>
  <c r="B334" i="1"/>
  <c r="A334" i="1"/>
  <c r="B342" i="1"/>
  <c r="A342" i="1"/>
  <c r="B350" i="1"/>
  <c r="A350" i="1"/>
  <c r="B358" i="1"/>
  <c r="A358" i="1"/>
  <c r="B366" i="1"/>
  <c r="A366" i="1"/>
  <c r="B376" i="1"/>
  <c r="A376" i="1"/>
  <c r="B384" i="1"/>
  <c r="A384" i="1"/>
  <c r="A393" i="1"/>
  <c r="B393" i="1"/>
  <c r="A402" i="1"/>
  <c r="B402" i="1"/>
  <c r="B412" i="1"/>
  <c r="A412" i="1"/>
  <c r="B422" i="1"/>
  <c r="A422" i="1"/>
  <c r="B431" i="1"/>
  <c r="A431" i="1"/>
  <c r="B439" i="1"/>
  <c r="A439" i="1"/>
  <c r="B448" i="1"/>
  <c r="A448" i="1"/>
  <c r="A458" i="1"/>
  <c r="B458" i="1"/>
  <c r="A466" i="1"/>
  <c r="B466" i="1"/>
  <c r="A475" i="1"/>
  <c r="B475" i="1"/>
  <c r="B111" i="1"/>
  <c r="A111" i="1"/>
  <c r="B153" i="1"/>
  <c r="A153" i="1"/>
  <c r="A177" i="1"/>
  <c r="B177" i="1"/>
  <c r="B238" i="1"/>
  <c r="A238" i="1"/>
  <c r="B272" i="1"/>
  <c r="A272" i="1"/>
  <c r="A306" i="1"/>
  <c r="B306" i="1"/>
  <c r="A354" i="1"/>
  <c r="B354" i="1"/>
  <c r="B407" i="1"/>
  <c r="A407" i="1"/>
  <c r="A417" i="1"/>
  <c r="B417" i="1"/>
  <c r="A435" i="1"/>
  <c r="B435" i="1"/>
  <c r="B444" i="1"/>
  <c r="A444" i="1"/>
  <c r="B453" i="1"/>
  <c r="A453" i="1"/>
  <c r="B471" i="1"/>
  <c r="A471" i="1"/>
  <c r="B7" i="1"/>
  <c r="A7" i="1"/>
  <c r="B154" i="1"/>
  <c r="A154" i="1"/>
  <c r="B463" i="1"/>
  <c r="A463" i="1"/>
  <c r="B78" i="1"/>
  <c r="A78" i="1"/>
  <c r="B88" i="1"/>
  <c r="A88" i="1"/>
  <c r="B98" i="1"/>
  <c r="A98" i="1"/>
  <c r="B108" i="1"/>
  <c r="A108" i="1"/>
  <c r="B116" i="1"/>
  <c r="A116" i="1"/>
  <c r="B124" i="1"/>
  <c r="A124" i="1"/>
  <c r="B133" i="1"/>
  <c r="A133" i="1"/>
  <c r="B142" i="1"/>
  <c r="A142" i="1"/>
  <c r="B150" i="1"/>
  <c r="A150" i="1"/>
  <c r="B158" i="1"/>
  <c r="A158" i="1"/>
  <c r="B166" i="1"/>
  <c r="A166" i="1"/>
  <c r="B174" i="1"/>
  <c r="A174" i="1"/>
  <c r="B182" i="1"/>
  <c r="A182" i="1"/>
  <c r="B192" i="1"/>
  <c r="A192" i="1"/>
  <c r="B201" i="1"/>
  <c r="A201" i="1"/>
  <c r="A210" i="1"/>
  <c r="B210" i="1"/>
  <c r="A218" i="1"/>
  <c r="B218" i="1"/>
  <c r="A226" i="1"/>
  <c r="B226" i="1"/>
  <c r="B235" i="1"/>
  <c r="A235" i="1"/>
  <c r="B243" i="1"/>
  <c r="A243" i="1"/>
  <c r="B252" i="1"/>
  <c r="A252" i="1"/>
  <c r="B260" i="1"/>
  <c r="A260" i="1"/>
  <c r="B269" i="1"/>
  <c r="A269" i="1"/>
  <c r="B277" i="1"/>
  <c r="A277" i="1"/>
  <c r="B287" i="1"/>
  <c r="A287" i="1"/>
  <c r="B295" i="1"/>
  <c r="A295" i="1"/>
  <c r="B303" i="1"/>
  <c r="A303" i="1"/>
  <c r="B311" i="1"/>
  <c r="A311" i="1"/>
  <c r="B319" i="1"/>
  <c r="A319" i="1"/>
  <c r="B327" i="1"/>
  <c r="A327" i="1"/>
  <c r="B335" i="1"/>
  <c r="A335" i="1"/>
  <c r="B343" i="1"/>
  <c r="A343" i="1"/>
  <c r="B351" i="1"/>
  <c r="A351" i="1"/>
  <c r="B359" i="1"/>
  <c r="A359" i="1"/>
  <c r="B367" i="1"/>
  <c r="A367" i="1"/>
  <c r="A377" i="1"/>
  <c r="B377" i="1"/>
  <c r="B385" i="1"/>
  <c r="A385" i="1"/>
  <c r="A394" i="1"/>
  <c r="B394" i="1"/>
  <c r="A403" i="1"/>
  <c r="B403" i="1"/>
  <c r="B413" i="1"/>
  <c r="A413" i="1"/>
  <c r="B423" i="1"/>
  <c r="A423" i="1"/>
  <c r="B432" i="1"/>
  <c r="A432" i="1"/>
  <c r="B440" i="1"/>
  <c r="A440" i="1"/>
  <c r="A449" i="1"/>
  <c r="B449" i="1"/>
  <c r="A459" i="1"/>
  <c r="B459" i="1"/>
  <c r="A467" i="1"/>
  <c r="B467" i="1"/>
  <c r="B476" i="1"/>
  <c r="A476" i="1"/>
  <c r="B127" i="1"/>
  <c r="A127" i="1"/>
  <c r="B221" i="1"/>
  <c r="A221" i="1"/>
  <c r="B281" i="1"/>
  <c r="A281" i="1"/>
  <c r="A338" i="1"/>
  <c r="B338" i="1"/>
  <c r="B388" i="1"/>
  <c r="A388" i="1"/>
  <c r="B480" i="1"/>
  <c r="A480" i="1"/>
  <c r="B83" i="1"/>
  <c r="A83" i="1"/>
  <c r="B146" i="1"/>
  <c r="A146" i="1"/>
  <c r="B230" i="1"/>
  <c r="A230" i="1"/>
  <c r="B398" i="1"/>
  <c r="A398" i="1"/>
  <c r="A70" i="1"/>
  <c r="B70" i="1"/>
  <c r="B90" i="1"/>
  <c r="A90" i="1"/>
  <c r="B99" i="1"/>
  <c r="A99" i="1"/>
  <c r="B109" i="1"/>
  <c r="A109" i="1"/>
  <c r="B117" i="1"/>
  <c r="A117" i="1"/>
  <c r="B125" i="1"/>
  <c r="A125" i="1"/>
  <c r="B134" i="1"/>
  <c r="A134" i="1"/>
  <c r="B143" i="1"/>
  <c r="A143" i="1"/>
  <c r="B151" i="1"/>
  <c r="A151" i="1"/>
  <c r="B159" i="1"/>
  <c r="A159" i="1"/>
  <c r="B167" i="1"/>
  <c r="A167" i="1"/>
  <c r="B175" i="1"/>
  <c r="A175" i="1"/>
  <c r="B183" i="1"/>
  <c r="A183" i="1"/>
  <c r="A193" i="1"/>
  <c r="B193" i="1"/>
  <c r="B202" i="1"/>
  <c r="A202" i="1"/>
  <c r="B211" i="1"/>
  <c r="A211" i="1"/>
  <c r="B219" i="1"/>
  <c r="A219" i="1"/>
  <c r="B227" i="1"/>
  <c r="A227" i="1"/>
  <c r="B236" i="1"/>
  <c r="A236" i="1"/>
  <c r="B244" i="1"/>
  <c r="A244" i="1"/>
  <c r="B253" i="1"/>
  <c r="A253" i="1"/>
  <c r="B261" i="1"/>
  <c r="A261" i="1"/>
  <c r="B270" i="1"/>
  <c r="A270" i="1"/>
  <c r="B278" i="1"/>
  <c r="A278" i="1"/>
  <c r="B288" i="1"/>
  <c r="A288" i="1"/>
  <c r="B296" i="1"/>
  <c r="A296" i="1"/>
  <c r="B304" i="1"/>
  <c r="A304" i="1"/>
  <c r="B312" i="1"/>
  <c r="A312" i="1"/>
  <c r="B320" i="1"/>
  <c r="A320" i="1"/>
  <c r="B328" i="1"/>
  <c r="A328" i="1"/>
  <c r="B336" i="1"/>
  <c r="A336" i="1"/>
  <c r="B344" i="1"/>
  <c r="A344" i="1"/>
  <c r="B352" i="1"/>
  <c r="A352" i="1"/>
  <c r="B360" i="1"/>
  <c r="A360" i="1"/>
  <c r="B368" i="1"/>
  <c r="A368" i="1"/>
  <c r="A378" i="1"/>
  <c r="B378" i="1"/>
  <c r="A386" i="1"/>
  <c r="B386" i="1"/>
  <c r="A395" i="1"/>
  <c r="B395" i="1"/>
  <c r="B404" i="1"/>
  <c r="A404" i="1"/>
  <c r="B414" i="1"/>
  <c r="A414" i="1"/>
  <c r="B424" i="1"/>
  <c r="A424" i="1"/>
  <c r="A433" i="1"/>
  <c r="B433" i="1"/>
  <c r="A442" i="1"/>
  <c r="B442" i="1"/>
  <c r="A451" i="1"/>
  <c r="B451" i="1"/>
  <c r="B460" i="1"/>
  <c r="A460" i="1"/>
  <c r="B468" i="1"/>
  <c r="A468" i="1"/>
  <c r="B477" i="1"/>
  <c r="A477" i="1"/>
  <c r="B119" i="1"/>
  <c r="A119" i="1"/>
  <c r="B195" i="1"/>
  <c r="A195" i="1"/>
  <c r="A298" i="1"/>
  <c r="B298" i="1"/>
  <c r="B93" i="1"/>
  <c r="A93" i="1"/>
  <c r="B138" i="1"/>
  <c r="A138" i="1"/>
  <c r="B222" i="1"/>
  <c r="A222" i="1"/>
  <c r="B381" i="1"/>
  <c r="A381" i="1"/>
  <c r="B91" i="1"/>
  <c r="A91" i="1"/>
  <c r="B101" i="1"/>
  <c r="A101" i="1"/>
  <c r="B110" i="1"/>
  <c r="A110" i="1"/>
  <c r="B118" i="1"/>
  <c r="A118" i="1"/>
  <c r="B126" i="1"/>
  <c r="A126" i="1"/>
  <c r="B135" i="1"/>
  <c r="A135" i="1"/>
  <c r="B144" i="1"/>
  <c r="A144" i="1"/>
  <c r="B152" i="1"/>
  <c r="A152" i="1"/>
  <c r="B160" i="1"/>
  <c r="A160" i="1"/>
  <c r="B168" i="1"/>
  <c r="A168" i="1"/>
  <c r="B176" i="1"/>
  <c r="A176" i="1"/>
  <c r="B184" i="1"/>
  <c r="A184" i="1"/>
  <c r="B194" i="1"/>
  <c r="A194" i="1"/>
  <c r="B203" i="1"/>
  <c r="A203" i="1"/>
  <c r="B212" i="1"/>
  <c r="A212" i="1"/>
  <c r="B220" i="1"/>
  <c r="A220" i="1"/>
  <c r="B228" i="1"/>
  <c r="A228" i="1"/>
  <c r="B237" i="1"/>
  <c r="A237" i="1"/>
  <c r="B245" i="1"/>
  <c r="A245" i="1"/>
  <c r="B254" i="1"/>
  <c r="A254" i="1"/>
  <c r="B262" i="1"/>
  <c r="A262" i="1"/>
  <c r="B271" i="1"/>
  <c r="A271" i="1"/>
  <c r="B280" i="1"/>
  <c r="A280" i="1"/>
  <c r="A289" i="1"/>
  <c r="B289" i="1"/>
  <c r="A297" i="1"/>
  <c r="B297" i="1"/>
  <c r="B305" i="1"/>
  <c r="A305" i="1"/>
  <c r="A313" i="1"/>
  <c r="B313" i="1"/>
  <c r="B321" i="1"/>
  <c r="A321" i="1"/>
  <c r="A329" i="1"/>
  <c r="B329" i="1"/>
  <c r="B337" i="1"/>
  <c r="A337" i="1"/>
  <c r="B345" i="1"/>
  <c r="A345" i="1"/>
  <c r="A353" i="1"/>
  <c r="B353" i="1"/>
  <c r="A361" i="1"/>
  <c r="B361" i="1"/>
  <c r="A370" i="1"/>
  <c r="B370" i="1"/>
  <c r="A379" i="1"/>
  <c r="B379" i="1"/>
  <c r="A387" i="1"/>
  <c r="B387" i="1"/>
  <c r="B396" i="1"/>
  <c r="A396" i="1"/>
  <c r="B406" i="1"/>
  <c r="A406" i="1"/>
  <c r="B416" i="1"/>
  <c r="A416" i="1"/>
  <c r="A425" i="1"/>
  <c r="B425" i="1"/>
  <c r="A434" i="1"/>
  <c r="B434" i="1"/>
  <c r="A443" i="1"/>
  <c r="B443" i="1"/>
  <c r="B452" i="1"/>
  <c r="A452" i="1"/>
  <c r="B461" i="1"/>
  <c r="A461" i="1"/>
  <c r="B470" i="1"/>
  <c r="A470" i="1"/>
  <c r="B478" i="1"/>
  <c r="A478" i="1"/>
  <c r="B24" i="1"/>
  <c r="B17" i="1"/>
  <c r="B19" i="1"/>
  <c r="B27" i="1"/>
  <c r="B21" i="1"/>
  <c r="B30" i="1"/>
  <c r="B11" i="1"/>
  <c r="B10" i="1"/>
  <c r="B82" i="1"/>
  <c r="B81" i="1"/>
  <c r="B80" i="1"/>
  <c r="B77" i="1"/>
  <c r="B76" i="1"/>
  <c r="B75" i="1"/>
  <c r="B74" i="1"/>
  <c r="B73" i="1"/>
  <c r="B72" i="1"/>
  <c r="B69" i="1"/>
  <c r="B68" i="1"/>
  <c r="B67" i="1"/>
  <c r="B66" i="1"/>
  <c r="B65" i="1"/>
  <c r="A67" i="2"/>
  <c r="B64" i="1"/>
  <c r="B63" i="1"/>
  <c r="B62" i="1"/>
  <c r="B61" i="1"/>
  <c r="B60" i="1"/>
  <c r="B59" i="1"/>
  <c r="B58" i="1"/>
  <c r="B57" i="1"/>
  <c r="B56" i="1"/>
  <c r="B55" i="1"/>
  <c r="B54" i="1"/>
  <c r="B53" i="1"/>
  <c r="B52" i="1"/>
  <c r="B51" i="1"/>
  <c r="B50" i="1"/>
  <c r="B49" i="1"/>
  <c r="B48" i="1"/>
  <c r="B47" i="1"/>
  <c r="B46" i="1"/>
  <c r="B45" i="1"/>
  <c r="B44" i="1"/>
  <c r="B43" i="1"/>
  <c r="B42" i="1"/>
  <c r="B41" i="1"/>
  <c r="B40" i="1"/>
  <c r="B39" i="1"/>
  <c r="B38" i="1"/>
  <c r="B37" i="1"/>
  <c r="B36" i="1"/>
  <c r="B35" i="1"/>
  <c r="B34" i="1"/>
  <c r="B33" i="1"/>
  <c r="B32" i="1"/>
  <c r="B31" i="1"/>
  <c r="B14" i="1"/>
  <c r="B13" i="1"/>
  <c r="B9" i="1"/>
  <c r="B26" i="1"/>
  <c r="B18" i="1"/>
  <c r="B28" i="1"/>
  <c r="B25" i="1"/>
  <c r="B20" i="1"/>
  <c r="B29" i="1"/>
  <c r="B23" i="1"/>
  <c r="B22" i="1"/>
  <c r="B12" i="1"/>
  <c r="B4" i="1"/>
  <c r="B5" i="1"/>
  <c r="B6" i="1"/>
  <c r="C3" i="1"/>
  <c r="L3" i="1" s="1"/>
  <c r="B390" i="1" l="1"/>
  <c r="A390" i="1"/>
  <c r="A391" i="1" s="1"/>
  <c r="B137" i="1"/>
  <c r="A137" i="1"/>
  <c r="B89" i="1"/>
  <c r="A89" i="1"/>
  <c r="A411" i="1"/>
  <c r="B411" i="1"/>
  <c r="B249" i="1"/>
  <c r="A249" i="1"/>
  <c r="B456" i="1"/>
  <c r="A456" i="1"/>
  <c r="A282" i="1"/>
  <c r="B282" i="1"/>
  <c r="B84" i="1"/>
  <c r="A84" i="1"/>
  <c r="B100" i="1"/>
  <c r="A100" i="1"/>
  <c r="B469" i="1"/>
  <c r="A469" i="1"/>
  <c r="B399" i="1"/>
  <c r="A399" i="1"/>
  <c r="B373" i="1"/>
  <c r="A373" i="1"/>
  <c r="B106" i="1"/>
  <c r="A106" i="1"/>
  <c r="B95" i="1"/>
  <c r="A95" i="1"/>
  <c r="A233" i="1"/>
  <c r="B233" i="1"/>
  <c r="B198" i="1"/>
  <c r="A198" i="1"/>
  <c r="B206" i="1"/>
  <c r="A206" i="1"/>
  <c r="B188" i="1"/>
  <c r="A188" i="1"/>
  <c r="A68" i="2"/>
  <c r="A3" i="1"/>
  <c r="B3" i="1"/>
  <c r="B8" i="1" s="1"/>
  <c r="J428" i="1"/>
  <c r="J401" i="1"/>
  <c r="J397" i="1"/>
  <c r="J395" i="1"/>
  <c r="J289" i="1"/>
  <c r="H480" i="1"/>
  <c r="J480" i="1" s="1"/>
  <c r="J479" i="1" s="1"/>
  <c r="H477" i="1"/>
  <c r="J477" i="1" s="1"/>
  <c r="H476" i="1"/>
  <c r="J476" i="1" s="1"/>
  <c r="H475" i="1"/>
  <c r="J475" i="1" s="1"/>
  <c r="H474" i="1"/>
  <c r="J474" i="1" s="1"/>
  <c r="H473" i="1"/>
  <c r="J473" i="1" s="1"/>
  <c r="H472" i="1"/>
  <c r="J472" i="1" s="1"/>
  <c r="H471" i="1"/>
  <c r="J471" i="1" s="1"/>
  <c r="H470" i="1"/>
  <c r="J470" i="1" s="1"/>
  <c r="H467" i="1"/>
  <c r="J467" i="1" s="1"/>
  <c r="H466" i="1"/>
  <c r="J466" i="1" s="1"/>
  <c r="H465" i="1"/>
  <c r="J465" i="1" s="1"/>
  <c r="H464" i="1"/>
  <c r="J464" i="1" s="1"/>
  <c r="H463" i="1"/>
  <c r="J463" i="1" s="1"/>
  <c r="H462" i="1"/>
  <c r="J462" i="1" s="1"/>
  <c r="H461" i="1"/>
  <c r="J461" i="1" s="1"/>
  <c r="H460" i="1"/>
  <c r="J460" i="1" s="1"/>
  <c r="H459" i="1"/>
  <c r="J459" i="1" s="1"/>
  <c r="H458" i="1"/>
  <c r="J458" i="1" s="1"/>
  <c r="H457" i="1"/>
  <c r="J457" i="1" s="1"/>
  <c r="J456" i="1" s="1"/>
  <c r="H454" i="1"/>
  <c r="J454" i="1" s="1"/>
  <c r="H453" i="1"/>
  <c r="J453" i="1" s="1"/>
  <c r="H452" i="1"/>
  <c r="J452" i="1" s="1"/>
  <c r="H451" i="1"/>
  <c r="J451" i="1" s="1"/>
  <c r="H448" i="1"/>
  <c r="J448" i="1" s="1"/>
  <c r="H447" i="1"/>
  <c r="J447" i="1" s="1"/>
  <c r="H446" i="1"/>
  <c r="J446" i="1" s="1"/>
  <c r="H445" i="1"/>
  <c r="J445" i="1" s="1"/>
  <c r="H444" i="1"/>
  <c r="J444" i="1" s="1"/>
  <c r="H443" i="1"/>
  <c r="J443" i="1" s="1"/>
  <c r="H442" i="1"/>
  <c r="J442" i="1" s="1"/>
  <c r="J441" i="1" s="1"/>
  <c r="H439" i="1"/>
  <c r="J439" i="1" s="1"/>
  <c r="H438" i="1"/>
  <c r="J438" i="1" s="1"/>
  <c r="H437" i="1"/>
  <c r="J437" i="1" s="1"/>
  <c r="H436" i="1"/>
  <c r="J436" i="1" s="1"/>
  <c r="H435" i="1"/>
  <c r="J435" i="1" s="1"/>
  <c r="H434" i="1"/>
  <c r="J434" i="1" s="1"/>
  <c r="H433" i="1"/>
  <c r="J433" i="1" s="1"/>
  <c r="H432" i="1"/>
  <c r="J432" i="1" s="1"/>
  <c r="H431" i="1"/>
  <c r="J431" i="1" s="1"/>
  <c r="H430" i="1"/>
  <c r="J430" i="1" s="1"/>
  <c r="H429" i="1"/>
  <c r="J429" i="1" s="1"/>
  <c r="H427" i="1"/>
  <c r="J427" i="1" s="1"/>
  <c r="H424" i="1"/>
  <c r="J424" i="1" s="1"/>
  <c r="H423" i="1"/>
  <c r="J423" i="1" s="1"/>
  <c r="H422" i="1"/>
  <c r="J422" i="1" s="1"/>
  <c r="H421" i="1"/>
  <c r="J421" i="1" s="1"/>
  <c r="H418" i="1"/>
  <c r="J418" i="1" s="1"/>
  <c r="H417" i="1"/>
  <c r="J417" i="1" s="1"/>
  <c r="H416" i="1"/>
  <c r="J416" i="1" s="1"/>
  <c r="H413" i="1"/>
  <c r="J413" i="1" s="1"/>
  <c r="H412" i="1"/>
  <c r="J412" i="1" s="1"/>
  <c r="H409" i="1"/>
  <c r="J409" i="1" s="1"/>
  <c r="H408" i="1"/>
  <c r="J408" i="1" s="1"/>
  <c r="H407" i="1"/>
  <c r="J407" i="1" s="1"/>
  <c r="H406" i="1"/>
  <c r="J406" i="1" s="1"/>
  <c r="H403" i="1"/>
  <c r="J403" i="1" s="1"/>
  <c r="H402" i="1"/>
  <c r="J402" i="1" s="1"/>
  <c r="H400" i="1"/>
  <c r="J400" i="1" s="1"/>
  <c r="H396" i="1"/>
  <c r="J396" i="1" s="1"/>
  <c r="H394" i="1"/>
  <c r="J394" i="1" s="1"/>
  <c r="H393" i="1"/>
  <c r="J393" i="1" s="1"/>
  <c r="H392" i="1"/>
  <c r="J392" i="1" s="1"/>
  <c r="H391" i="1"/>
  <c r="J391" i="1" s="1"/>
  <c r="H388" i="1"/>
  <c r="J388" i="1" s="1"/>
  <c r="H387" i="1"/>
  <c r="J387" i="1" s="1"/>
  <c r="H386" i="1"/>
  <c r="J386" i="1" s="1"/>
  <c r="H385" i="1"/>
  <c r="J385" i="1" s="1"/>
  <c r="H384" i="1"/>
  <c r="J384" i="1" s="1"/>
  <c r="H383" i="1"/>
  <c r="J383" i="1" s="1"/>
  <c r="H382" i="1"/>
  <c r="J382" i="1" s="1"/>
  <c r="H381" i="1"/>
  <c r="J381" i="1" s="1"/>
  <c r="H380" i="1"/>
  <c r="J380" i="1" s="1"/>
  <c r="H379" i="1"/>
  <c r="J379" i="1" s="1"/>
  <c r="H378" i="1"/>
  <c r="J378" i="1" s="1"/>
  <c r="H377" i="1"/>
  <c r="J377" i="1" s="1"/>
  <c r="H376" i="1"/>
  <c r="J376" i="1" s="1"/>
  <c r="H375" i="1"/>
  <c r="J375" i="1" s="1"/>
  <c r="H374" i="1"/>
  <c r="J374" i="1" s="1"/>
  <c r="H371" i="1"/>
  <c r="J371" i="1" s="1"/>
  <c r="H370" i="1"/>
  <c r="J370" i="1" s="1"/>
  <c r="H367" i="1"/>
  <c r="J367" i="1" s="1"/>
  <c r="H366" i="1"/>
  <c r="J366" i="1" s="1"/>
  <c r="H365" i="1"/>
  <c r="J365" i="1" s="1"/>
  <c r="H364" i="1"/>
  <c r="J364" i="1" s="1"/>
  <c r="H363" i="1"/>
  <c r="J363" i="1" s="1"/>
  <c r="H362" i="1"/>
  <c r="J362" i="1" s="1"/>
  <c r="H361" i="1"/>
  <c r="J361" i="1" s="1"/>
  <c r="H360" i="1"/>
  <c r="J360" i="1" s="1"/>
  <c r="H359" i="1"/>
  <c r="J359" i="1" s="1"/>
  <c r="H358" i="1"/>
  <c r="J358" i="1" s="1"/>
  <c r="H357" i="1"/>
  <c r="J357" i="1" s="1"/>
  <c r="H356" i="1"/>
  <c r="J356" i="1" s="1"/>
  <c r="H355" i="1"/>
  <c r="J355" i="1" s="1"/>
  <c r="H354" i="1"/>
  <c r="J354" i="1" s="1"/>
  <c r="H353" i="1"/>
  <c r="J353" i="1" s="1"/>
  <c r="H352" i="1"/>
  <c r="J352" i="1" s="1"/>
  <c r="H351" i="1"/>
  <c r="J351" i="1" s="1"/>
  <c r="H350" i="1"/>
  <c r="J350" i="1" s="1"/>
  <c r="H349" i="1"/>
  <c r="J349" i="1" s="1"/>
  <c r="H348" i="1"/>
  <c r="J348" i="1" s="1"/>
  <c r="H347" i="1"/>
  <c r="J347" i="1" s="1"/>
  <c r="H346" i="1"/>
  <c r="J346" i="1" s="1"/>
  <c r="H345" i="1"/>
  <c r="J345" i="1" s="1"/>
  <c r="H344" i="1"/>
  <c r="J344" i="1" s="1"/>
  <c r="H343" i="1"/>
  <c r="J343" i="1" s="1"/>
  <c r="H342" i="1"/>
  <c r="J342" i="1" s="1"/>
  <c r="H341" i="1"/>
  <c r="J341" i="1" s="1"/>
  <c r="H340" i="1"/>
  <c r="J340" i="1" s="1"/>
  <c r="H339" i="1"/>
  <c r="J339" i="1" s="1"/>
  <c r="H338" i="1"/>
  <c r="J338" i="1" s="1"/>
  <c r="H337" i="1"/>
  <c r="J337" i="1" s="1"/>
  <c r="H336" i="1"/>
  <c r="J336" i="1" s="1"/>
  <c r="H335" i="1"/>
  <c r="J335" i="1" s="1"/>
  <c r="H334" i="1"/>
  <c r="J334" i="1" s="1"/>
  <c r="H333" i="1"/>
  <c r="J333" i="1" s="1"/>
  <c r="H332" i="1"/>
  <c r="J332" i="1" s="1"/>
  <c r="H331" i="1"/>
  <c r="J331" i="1" s="1"/>
  <c r="H330" i="1"/>
  <c r="J330" i="1" s="1"/>
  <c r="H329" i="1"/>
  <c r="J329" i="1" s="1"/>
  <c r="H328" i="1"/>
  <c r="J328" i="1" s="1"/>
  <c r="H327" i="1"/>
  <c r="J327" i="1" s="1"/>
  <c r="H326" i="1"/>
  <c r="J326" i="1" s="1"/>
  <c r="H325" i="1"/>
  <c r="J325" i="1" s="1"/>
  <c r="H324" i="1"/>
  <c r="J324" i="1" s="1"/>
  <c r="H323" i="1"/>
  <c r="J323" i="1" s="1"/>
  <c r="H322" i="1"/>
  <c r="J322" i="1" s="1"/>
  <c r="H321" i="1"/>
  <c r="J321" i="1" s="1"/>
  <c r="H320" i="1"/>
  <c r="J320" i="1" s="1"/>
  <c r="H319" i="1"/>
  <c r="J319" i="1" s="1"/>
  <c r="H318" i="1"/>
  <c r="J318" i="1" s="1"/>
  <c r="H317" i="1"/>
  <c r="J317" i="1" s="1"/>
  <c r="H316" i="1"/>
  <c r="J316" i="1" s="1"/>
  <c r="H315" i="1"/>
  <c r="J315" i="1" s="1"/>
  <c r="H314" i="1"/>
  <c r="J314" i="1" s="1"/>
  <c r="H313" i="1"/>
  <c r="J313" i="1" s="1"/>
  <c r="H312" i="1"/>
  <c r="J312" i="1" s="1"/>
  <c r="H311" i="1"/>
  <c r="J311" i="1" s="1"/>
  <c r="H310" i="1"/>
  <c r="J310" i="1" s="1"/>
  <c r="H309" i="1"/>
  <c r="J309" i="1" s="1"/>
  <c r="H308" i="1"/>
  <c r="J308" i="1" s="1"/>
  <c r="H307" i="1"/>
  <c r="J307" i="1" s="1"/>
  <c r="H306" i="1"/>
  <c r="J306" i="1" s="1"/>
  <c r="H305" i="1"/>
  <c r="J305" i="1" s="1"/>
  <c r="H304" i="1"/>
  <c r="J304" i="1" s="1"/>
  <c r="H303" i="1"/>
  <c r="J303" i="1" s="1"/>
  <c r="H302" i="1"/>
  <c r="J302" i="1" s="1"/>
  <c r="H301" i="1"/>
  <c r="J301" i="1" s="1"/>
  <c r="H300" i="1"/>
  <c r="J300" i="1" s="1"/>
  <c r="H299" i="1"/>
  <c r="J299" i="1" s="1"/>
  <c r="H298" i="1"/>
  <c r="J298" i="1" s="1"/>
  <c r="H297" i="1"/>
  <c r="J297" i="1" s="1"/>
  <c r="H296" i="1"/>
  <c r="J296" i="1" s="1"/>
  <c r="H295" i="1"/>
  <c r="J295" i="1" s="1"/>
  <c r="H294" i="1"/>
  <c r="J294" i="1" s="1"/>
  <c r="H293" i="1"/>
  <c r="J293" i="1" s="1"/>
  <c r="H292" i="1"/>
  <c r="J292" i="1" s="1"/>
  <c r="H291" i="1"/>
  <c r="J291" i="1" s="1"/>
  <c r="H290" i="1"/>
  <c r="J290" i="1" s="1"/>
  <c r="H289" i="1"/>
  <c r="H288" i="1"/>
  <c r="J288" i="1" s="1"/>
  <c r="H287" i="1"/>
  <c r="J287" i="1" s="1"/>
  <c r="H286" i="1"/>
  <c r="J286" i="1" s="1"/>
  <c r="H285" i="1"/>
  <c r="J285" i="1" s="1"/>
  <c r="H284" i="1"/>
  <c r="J284" i="1" s="1"/>
  <c r="H283" i="1"/>
  <c r="J283" i="1" s="1"/>
  <c r="H280" i="1"/>
  <c r="J280" i="1" s="1"/>
  <c r="J279" i="1" s="1"/>
  <c r="H277" i="1"/>
  <c r="J277" i="1" s="1"/>
  <c r="H276" i="1"/>
  <c r="J276" i="1" s="1"/>
  <c r="H275" i="1"/>
  <c r="J275" i="1" s="1"/>
  <c r="H274" i="1"/>
  <c r="J274" i="1" s="1"/>
  <c r="H273" i="1"/>
  <c r="J273" i="1" s="1"/>
  <c r="H272" i="1"/>
  <c r="J272" i="1" s="1"/>
  <c r="H271" i="1"/>
  <c r="J271" i="1" s="1"/>
  <c r="H270" i="1"/>
  <c r="J270" i="1" s="1"/>
  <c r="H269" i="1"/>
  <c r="J269" i="1" s="1"/>
  <c r="H268" i="1"/>
  <c r="J268" i="1" s="1"/>
  <c r="H265" i="1"/>
  <c r="J265" i="1" s="1"/>
  <c r="H264" i="1"/>
  <c r="J264" i="1" s="1"/>
  <c r="H263" i="1"/>
  <c r="J263" i="1" s="1"/>
  <c r="H262" i="1"/>
  <c r="J262" i="1" s="1"/>
  <c r="H261" i="1"/>
  <c r="J261" i="1" s="1"/>
  <c r="H260" i="1"/>
  <c r="J260" i="1" s="1"/>
  <c r="H259" i="1"/>
  <c r="J259" i="1" s="1"/>
  <c r="H258" i="1"/>
  <c r="J258" i="1" s="1"/>
  <c r="H257" i="1"/>
  <c r="J257" i="1" s="1"/>
  <c r="H256" i="1"/>
  <c r="J256" i="1" s="1"/>
  <c r="H255" i="1"/>
  <c r="J255" i="1" s="1"/>
  <c r="H254" i="1"/>
  <c r="J254" i="1" s="1"/>
  <c r="H253" i="1"/>
  <c r="J253" i="1" s="1"/>
  <c r="H252" i="1"/>
  <c r="J252" i="1" s="1"/>
  <c r="H251" i="1"/>
  <c r="J251" i="1" s="1"/>
  <c r="H250" i="1"/>
  <c r="J250" i="1" s="1"/>
  <c r="J249" i="1" s="1"/>
  <c r="H247" i="1"/>
  <c r="J247" i="1" s="1"/>
  <c r="H246" i="1"/>
  <c r="J246" i="1" s="1"/>
  <c r="H245" i="1"/>
  <c r="J245" i="1" s="1"/>
  <c r="H244" i="1"/>
  <c r="J244" i="1" s="1"/>
  <c r="H243" i="1"/>
  <c r="J243" i="1" s="1"/>
  <c r="H242" i="1"/>
  <c r="J242" i="1" s="1"/>
  <c r="H241" i="1"/>
  <c r="J241" i="1" s="1"/>
  <c r="H240" i="1"/>
  <c r="J240" i="1" s="1"/>
  <c r="H239" i="1"/>
  <c r="J239" i="1" s="1"/>
  <c r="H238" i="1"/>
  <c r="J238" i="1" s="1"/>
  <c r="H237" i="1"/>
  <c r="J237" i="1" s="1"/>
  <c r="H236" i="1"/>
  <c r="J236" i="1" s="1"/>
  <c r="H235" i="1"/>
  <c r="J235" i="1" s="1"/>
  <c r="H234" i="1"/>
  <c r="J234" i="1" s="1"/>
  <c r="J233" i="1" s="1"/>
  <c r="H231" i="1"/>
  <c r="J231" i="1" s="1"/>
  <c r="H230" i="1"/>
  <c r="J230" i="1" s="1"/>
  <c r="H229" i="1"/>
  <c r="J229" i="1" s="1"/>
  <c r="H228" i="1"/>
  <c r="J228" i="1" s="1"/>
  <c r="H227" i="1"/>
  <c r="J227" i="1" s="1"/>
  <c r="H226" i="1"/>
  <c r="J226" i="1" s="1"/>
  <c r="H225" i="1"/>
  <c r="J225" i="1" s="1"/>
  <c r="H224" i="1"/>
  <c r="J224" i="1" s="1"/>
  <c r="H223" i="1"/>
  <c r="J223" i="1" s="1"/>
  <c r="H222" i="1"/>
  <c r="J222" i="1" s="1"/>
  <c r="H221" i="1"/>
  <c r="J221" i="1" s="1"/>
  <c r="H220" i="1"/>
  <c r="J220" i="1" s="1"/>
  <c r="H219" i="1"/>
  <c r="J219" i="1" s="1"/>
  <c r="H218" i="1"/>
  <c r="J218" i="1" s="1"/>
  <c r="H217" i="1"/>
  <c r="J217" i="1" s="1"/>
  <c r="H216" i="1"/>
  <c r="J216" i="1" s="1"/>
  <c r="H215" i="1"/>
  <c r="J215" i="1" s="1"/>
  <c r="H214" i="1"/>
  <c r="J214" i="1" s="1"/>
  <c r="H213" i="1"/>
  <c r="J213" i="1" s="1"/>
  <c r="H212" i="1"/>
  <c r="J212" i="1" s="1"/>
  <c r="H211" i="1"/>
  <c r="J211" i="1" s="1"/>
  <c r="H210" i="1"/>
  <c r="J210" i="1" s="1"/>
  <c r="H209" i="1"/>
  <c r="J209" i="1" s="1"/>
  <c r="H208" i="1"/>
  <c r="J208" i="1" s="1"/>
  <c r="H207" i="1"/>
  <c r="J207" i="1" s="1"/>
  <c r="H204" i="1"/>
  <c r="J204" i="1" s="1"/>
  <c r="H203" i="1"/>
  <c r="J203" i="1" s="1"/>
  <c r="H202" i="1"/>
  <c r="J202" i="1" s="1"/>
  <c r="H201" i="1"/>
  <c r="J201" i="1" s="1"/>
  <c r="H200" i="1"/>
  <c r="J200" i="1" s="1"/>
  <c r="H199" i="1"/>
  <c r="J199" i="1" s="1"/>
  <c r="H196" i="1"/>
  <c r="J196" i="1" s="1"/>
  <c r="H195" i="1"/>
  <c r="J195" i="1" s="1"/>
  <c r="H194" i="1"/>
  <c r="J194" i="1" s="1"/>
  <c r="H193" i="1"/>
  <c r="J193" i="1" s="1"/>
  <c r="H192" i="1"/>
  <c r="J192" i="1" s="1"/>
  <c r="H191" i="1"/>
  <c r="J191" i="1" s="1"/>
  <c r="H190" i="1"/>
  <c r="J190" i="1" s="1"/>
  <c r="H189" i="1"/>
  <c r="J189" i="1" s="1"/>
  <c r="H186" i="1"/>
  <c r="J186" i="1" s="1"/>
  <c r="J185" i="1" s="1"/>
  <c r="H183" i="1"/>
  <c r="J183" i="1" s="1"/>
  <c r="H182" i="1"/>
  <c r="J182" i="1" s="1"/>
  <c r="H181" i="1"/>
  <c r="J181" i="1" s="1"/>
  <c r="H180" i="1"/>
  <c r="J180" i="1" s="1"/>
  <c r="H179" i="1"/>
  <c r="J179" i="1" s="1"/>
  <c r="H178" i="1"/>
  <c r="J178" i="1" s="1"/>
  <c r="H177" i="1"/>
  <c r="J177" i="1" s="1"/>
  <c r="H176" i="1"/>
  <c r="J176" i="1" s="1"/>
  <c r="H175" i="1"/>
  <c r="J175" i="1" s="1"/>
  <c r="H174" i="1"/>
  <c r="J174" i="1" s="1"/>
  <c r="H173" i="1"/>
  <c r="J173" i="1" s="1"/>
  <c r="H172" i="1"/>
  <c r="J172" i="1" s="1"/>
  <c r="H171" i="1"/>
  <c r="J171" i="1" s="1"/>
  <c r="H170" i="1"/>
  <c r="J170" i="1" s="1"/>
  <c r="H169" i="1"/>
  <c r="J169" i="1" s="1"/>
  <c r="H168" i="1"/>
  <c r="J168" i="1" s="1"/>
  <c r="H167" i="1"/>
  <c r="J167" i="1" s="1"/>
  <c r="H166" i="1"/>
  <c r="J166" i="1" s="1"/>
  <c r="H165" i="1"/>
  <c r="J165" i="1" s="1"/>
  <c r="H164" i="1"/>
  <c r="J164" i="1" s="1"/>
  <c r="H163" i="1"/>
  <c r="J163" i="1" s="1"/>
  <c r="H162" i="1"/>
  <c r="J162" i="1" s="1"/>
  <c r="H161" i="1"/>
  <c r="J161" i="1" s="1"/>
  <c r="H160" i="1"/>
  <c r="J160" i="1" s="1"/>
  <c r="H159" i="1"/>
  <c r="J159" i="1" s="1"/>
  <c r="H158" i="1"/>
  <c r="J158" i="1" s="1"/>
  <c r="H157" i="1"/>
  <c r="J157" i="1" s="1"/>
  <c r="H156" i="1"/>
  <c r="J156" i="1" s="1"/>
  <c r="H155" i="1"/>
  <c r="J155" i="1" s="1"/>
  <c r="H154" i="1"/>
  <c r="J154" i="1" s="1"/>
  <c r="H153" i="1"/>
  <c r="J153" i="1" s="1"/>
  <c r="H152" i="1"/>
  <c r="J152" i="1" s="1"/>
  <c r="H151" i="1"/>
  <c r="J151" i="1" s="1"/>
  <c r="H150" i="1"/>
  <c r="J150" i="1" s="1"/>
  <c r="H149" i="1"/>
  <c r="J149" i="1" s="1"/>
  <c r="H148" i="1"/>
  <c r="J148" i="1" s="1"/>
  <c r="H147" i="1"/>
  <c r="J147" i="1" s="1"/>
  <c r="H146" i="1"/>
  <c r="J146" i="1" s="1"/>
  <c r="H145" i="1"/>
  <c r="J145" i="1" s="1"/>
  <c r="H144" i="1"/>
  <c r="J144" i="1" s="1"/>
  <c r="H143" i="1"/>
  <c r="J143" i="1" s="1"/>
  <c r="H142" i="1"/>
  <c r="J142" i="1" s="1"/>
  <c r="H141" i="1"/>
  <c r="J141" i="1" s="1"/>
  <c r="H140" i="1"/>
  <c r="J140" i="1" s="1"/>
  <c r="H139" i="1"/>
  <c r="J139" i="1" s="1"/>
  <c r="H138" i="1"/>
  <c r="J138" i="1" s="1"/>
  <c r="H135" i="1"/>
  <c r="J135" i="1" s="1"/>
  <c r="H134" i="1"/>
  <c r="J134" i="1" s="1"/>
  <c r="H133" i="1"/>
  <c r="J133" i="1" s="1"/>
  <c r="H132" i="1"/>
  <c r="J132" i="1" s="1"/>
  <c r="H131" i="1"/>
  <c r="J131" i="1" s="1"/>
  <c r="H130" i="1"/>
  <c r="J130" i="1" s="1"/>
  <c r="H129" i="1"/>
  <c r="J129" i="1" s="1"/>
  <c r="H126" i="1"/>
  <c r="J126" i="1" s="1"/>
  <c r="H125" i="1"/>
  <c r="J125" i="1" s="1"/>
  <c r="H124" i="1"/>
  <c r="J124" i="1" s="1"/>
  <c r="H123" i="1"/>
  <c r="J123" i="1" s="1"/>
  <c r="H122" i="1"/>
  <c r="J122" i="1" s="1"/>
  <c r="H121" i="1"/>
  <c r="J121" i="1" s="1"/>
  <c r="H120" i="1"/>
  <c r="J120" i="1" s="1"/>
  <c r="H119" i="1"/>
  <c r="J119" i="1" s="1"/>
  <c r="H118" i="1"/>
  <c r="J118" i="1" s="1"/>
  <c r="H117" i="1"/>
  <c r="J117" i="1" s="1"/>
  <c r="H116" i="1"/>
  <c r="J116" i="1" s="1"/>
  <c r="H115" i="1"/>
  <c r="J115" i="1" s="1"/>
  <c r="H114" i="1"/>
  <c r="J114" i="1" s="1"/>
  <c r="H113" i="1"/>
  <c r="J113" i="1" s="1"/>
  <c r="H112" i="1"/>
  <c r="J112" i="1" s="1"/>
  <c r="H111" i="1"/>
  <c r="J111" i="1" s="1"/>
  <c r="H110" i="1"/>
  <c r="J110" i="1" s="1"/>
  <c r="H109" i="1"/>
  <c r="J109" i="1" s="1"/>
  <c r="H108" i="1"/>
  <c r="J108" i="1" s="1"/>
  <c r="H107" i="1"/>
  <c r="J107" i="1" s="1"/>
  <c r="H104" i="1"/>
  <c r="J104" i="1" s="1"/>
  <c r="H103" i="1"/>
  <c r="J103" i="1" s="1"/>
  <c r="H102" i="1"/>
  <c r="J102" i="1" s="1"/>
  <c r="H101" i="1"/>
  <c r="J101" i="1" s="1"/>
  <c r="H98" i="1"/>
  <c r="J98" i="1" s="1"/>
  <c r="H97" i="1"/>
  <c r="J97" i="1" s="1"/>
  <c r="H96" i="1"/>
  <c r="J96" i="1" s="1"/>
  <c r="H93" i="1"/>
  <c r="J93" i="1" s="1"/>
  <c r="H92" i="1"/>
  <c r="J92" i="1" s="1"/>
  <c r="H91" i="1"/>
  <c r="J91" i="1" s="1"/>
  <c r="H90" i="1"/>
  <c r="J90" i="1" s="1"/>
  <c r="H87" i="1"/>
  <c r="J87" i="1" s="1"/>
  <c r="H86" i="1"/>
  <c r="J86" i="1" s="1"/>
  <c r="H85" i="1"/>
  <c r="J85" i="1" s="1"/>
  <c r="J84" i="1" s="1"/>
  <c r="H82" i="1"/>
  <c r="J82" i="1" s="1"/>
  <c r="H81" i="1"/>
  <c r="J81" i="1" s="1"/>
  <c r="H80" i="1"/>
  <c r="J80" i="1" s="1"/>
  <c r="H77" i="1"/>
  <c r="J77" i="1" s="1"/>
  <c r="H76" i="1"/>
  <c r="J76" i="1" s="1"/>
  <c r="H75" i="1"/>
  <c r="J75" i="1" s="1"/>
  <c r="H74" i="1"/>
  <c r="J74" i="1" s="1"/>
  <c r="H73" i="1"/>
  <c r="J73" i="1" s="1"/>
  <c r="H72" i="1"/>
  <c r="J72" i="1" s="1"/>
  <c r="H69" i="1"/>
  <c r="J69" i="1" s="1"/>
  <c r="H68" i="1"/>
  <c r="J68" i="1" s="1"/>
  <c r="H67" i="1"/>
  <c r="J67" i="1" s="1"/>
  <c r="H66" i="1"/>
  <c r="J66" i="1" s="1"/>
  <c r="H65" i="1"/>
  <c r="J65" i="1" s="1"/>
  <c r="H64" i="1"/>
  <c r="J64" i="1" s="1"/>
  <c r="H63" i="1"/>
  <c r="J63" i="1" s="1"/>
  <c r="H62" i="1"/>
  <c r="J62" i="1" s="1"/>
  <c r="H61" i="1"/>
  <c r="J61" i="1" s="1"/>
  <c r="H60" i="1"/>
  <c r="J60" i="1" s="1"/>
  <c r="H59" i="1"/>
  <c r="J59" i="1" s="1"/>
  <c r="H58" i="1"/>
  <c r="J58" i="1" s="1"/>
  <c r="H57" i="1"/>
  <c r="J57" i="1" s="1"/>
  <c r="H56" i="1"/>
  <c r="J56" i="1" s="1"/>
  <c r="H55" i="1"/>
  <c r="J55" i="1" s="1"/>
  <c r="H54" i="1"/>
  <c r="J54" i="1" s="1"/>
  <c r="H53" i="1"/>
  <c r="J53" i="1" s="1"/>
  <c r="H52" i="1"/>
  <c r="J52" i="1" s="1"/>
  <c r="H51" i="1"/>
  <c r="J51" i="1" s="1"/>
  <c r="H50" i="1"/>
  <c r="J50" i="1" s="1"/>
  <c r="H49" i="1"/>
  <c r="J49" i="1" s="1"/>
  <c r="H48" i="1"/>
  <c r="J48" i="1" s="1"/>
  <c r="H47" i="1"/>
  <c r="J47" i="1" s="1"/>
  <c r="H46" i="1"/>
  <c r="J46" i="1" s="1"/>
  <c r="H45" i="1"/>
  <c r="J45" i="1" s="1"/>
  <c r="H44" i="1"/>
  <c r="J44" i="1" s="1"/>
  <c r="H43" i="1"/>
  <c r="J43" i="1" s="1"/>
  <c r="H42" i="1"/>
  <c r="J42" i="1" s="1"/>
  <c r="H41" i="1"/>
  <c r="J41" i="1" s="1"/>
  <c r="H40" i="1"/>
  <c r="J40" i="1" s="1"/>
  <c r="H39" i="1"/>
  <c r="J39" i="1" s="1"/>
  <c r="H38" i="1"/>
  <c r="J38" i="1" s="1"/>
  <c r="H37" i="1"/>
  <c r="J37" i="1" s="1"/>
  <c r="H36" i="1"/>
  <c r="J36" i="1" s="1"/>
  <c r="H35" i="1"/>
  <c r="J35" i="1" s="1"/>
  <c r="H34" i="1"/>
  <c r="J34" i="1" s="1"/>
  <c r="H33" i="1"/>
  <c r="J33" i="1" s="1"/>
  <c r="H32" i="1"/>
  <c r="J32" i="1" s="1"/>
  <c r="H31" i="1"/>
  <c r="J31" i="1" s="1"/>
  <c r="H30" i="1"/>
  <c r="J30" i="1" s="1"/>
  <c r="H29" i="1"/>
  <c r="J29" i="1" s="1"/>
  <c r="H28" i="1"/>
  <c r="J28" i="1" s="1"/>
  <c r="H27" i="1"/>
  <c r="J27" i="1" s="1"/>
  <c r="H26" i="1"/>
  <c r="J26" i="1" s="1"/>
  <c r="H25" i="1"/>
  <c r="J25" i="1" s="1"/>
  <c r="H24" i="1"/>
  <c r="J24" i="1" s="1"/>
  <c r="H23" i="1"/>
  <c r="J23" i="1" s="1"/>
  <c r="H22" i="1"/>
  <c r="J22" i="1" s="1"/>
  <c r="H21" i="1"/>
  <c r="J21" i="1" s="1"/>
  <c r="H20" i="1"/>
  <c r="J20" i="1" s="1"/>
  <c r="H19" i="1"/>
  <c r="J19" i="1" s="1"/>
  <c r="H18" i="1"/>
  <c r="J18" i="1" s="1"/>
  <c r="H17" i="1"/>
  <c r="J17" i="1" s="1"/>
  <c r="H14" i="1"/>
  <c r="J14" i="1" s="1"/>
  <c r="H13" i="1"/>
  <c r="J13" i="1" s="1"/>
  <c r="H12" i="1"/>
  <c r="J12" i="1" s="1"/>
  <c r="H11" i="1"/>
  <c r="J11" i="1" s="1"/>
  <c r="H10" i="1"/>
  <c r="J10" i="1" s="1"/>
  <c r="H9" i="1"/>
  <c r="J9" i="1" s="1"/>
  <c r="H6" i="1"/>
  <c r="H4" i="1"/>
  <c r="J5" i="1"/>
  <c r="F480" i="1"/>
  <c r="F477" i="1"/>
  <c r="F476" i="1"/>
  <c r="F475" i="1"/>
  <c r="F474" i="1"/>
  <c r="F473" i="1"/>
  <c r="F472" i="1"/>
  <c r="F471" i="1"/>
  <c r="F470" i="1"/>
  <c r="F467" i="1"/>
  <c r="F466" i="1"/>
  <c r="F465" i="1"/>
  <c r="F464" i="1"/>
  <c r="F463" i="1"/>
  <c r="F462" i="1"/>
  <c r="F461" i="1"/>
  <c r="F460" i="1"/>
  <c r="F459" i="1"/>
  <c r="F458" i="1"/>
  <c r="F457" i="1"/>
  <c r="F454" i="1"/>
  <c r="F453" i="1"/>
  <c r="F452" i="1"/>
  <c r="F451" i="1"/>
  <c r="F448" i="1"/>
  <c r="F447" i="1"/>
  <c r="F446" i="1"/>
  <c r="F445" i="1"/>
  <c r="F444" i="1"/>
  <c r="F443" i="1"/>
  <c r="F442" i="1"/>
  <c r="F439" i="1"/>
  <c r="F438" i="1"/>
  <c r="F437" i="1"/>
  <c r="F436" i="1"/>
  <c r="F435" i="1"/>
  <c r="F434" i="1"/>
  <c r="F433" i="1"/>
  <c r="F432" i="1"/>
  <c r="F431" i="1"/>
  <c r="F430" i="1"/>
  <c r="F429" i="1"/>
  <c r="F427" i="1"/>
  <c r="F424" i="1"/>
  <c r="F423" i="1"/>
  <c r="F422" i="1"/>
  <c r="F421" i="1"/>
  <c r="F418" i="1"/>
  <c r="F417" i="1"/>
  <c r="F416" i="1"/>
  <c r="F413" i="1"/>
  <c r="F412" i="1"/>
  <c r="F409" i="1"/>
  <c r="F408" i="1"/>
  <c r="F407" i="1"/>
  <c r="F406" i="1"/>
  <c r="F403" i="1"/>
  <c r="F402" i="1"/>
  <c r="F400" i="1"/>
  <c r="F396" i="1"/>
  <c r="F394" i="1"/>
  <c r="F393" i="1"/>
  <c r="F392" i="1"/>
  <c r="F391" i="1"/>
  <c r="F388" i="1"/>
  <c r="F387" i="1"/>
  <c r="F386" i="1"/>
  <c r="F385" i="1"/>
  <c r="F384" i="1"/>
  <c r="F383" i="1"/>
  <c r="F382" i="1"/>
  <c r="F381" i="1"/>
  <c r="F380" i="1"/>
  <c r="F379" i="1"/>
  <c r="F378" i="1"/>
  <c r="F377" i="1"/>
  <c r="F376" i="1"/>
  <c r="F375" i="1"/>
  <c r="F374" i="1"/>
  <c r="F371" i="1"/>
  <c r="F370" i="1"/>
  <c r="F367" i="1"/>
  <c r="F366" i="1"/>
  <c r="F365" i="1"/>
  <c r="F364" i="1"/>
  <c r="F363" i="1"/>
  <c r="F362" i="1"/>
  <c r="F361" i="1"/>
  <c r="F360" i="1"/>
  <c r="F359" i="1"/>
  <c r="F358" i="1"/>
  <c r="F357" i="1"/>
  <c r="F356" i="1"/>
  <c r="F355" i="1"/>
  <c r="F354" i="1"/>
  <c r="F353" i="1"/>
  <c r="F352" i="1"/>
  <c r="F351" i="1"/>
  <c r="F350" i="1"/>
  <c r="F349" i="1"/>
  <c r="F348" i="1"/>
  <c r="F347" i="1"/>
  <c r="F346" i="1"/>
  <c r="F345" i="1"/>
  <c r="F344" i="1"/>
  <c r="F343" i="1"/>
  <c r="F342" i="1"/>
  <c r="F341" i="1"/>
  <c r="F340" i="1"/>
  <c r="F339" i="1"/>
  <c r="F338" i="1"/>
  <c r="F337" i="1"/>
  <c r="F336" i="1"/>
  <c r="F335" i="1"/>
  <c r="F334" i="1"/>
  <c r="F333" i="1"/>
  <c r="F332" i="1"/>
  <c r="F331" i="1"/>
  <c r="F330" i="1"/>
  <c r="F329" i="1"/>
  <c r="F328" i="1"/>
  <c r="F327" i="1"/>
  <c r="F326" i="1"/>
  <c r="F325" i="1"/>
  <c r="F324" i="1"/>
  <c r="F323" i="1"/>
  <c r="F322" i="1"/>
  <c r="F321" i="1"/>
  <c r="F320" i="1"/>
  <c r="F319" i="1"/>
  <c r="F318" i="1"/>
  <c r="F317" i="1"/>
  <c r="F316" i="1"/>
  <c r="F315" i="1"/>
  <c r="F314" i="1"/>
  <c r="F313" i="1"/>
  <c r="F312" i="1"/>
  <c r="F311" i="1"/>
  <c r="F310" i="1"/>
  <c r="F309" i="1"/>
  <c r="F308" i="1"/>
  <c r="F307" i="1"/>
  <c r="F306" i="1"/>
  <c r="F305" i="1"/>
  <c r="F304" i="1"/>
  <c r="F303" i="1"/>
  <c r="F302" i="1"/>
  <c r="F301" i="1"/>
  <c r="F300" i="1"/>
  <c r="F299" i="1"/>
  <c r="F298" i="1"/>
  <c r="F297" i="1"/>
  <c r="F296" i="1"/>
  <c r="F295" i="1"/>
  <c r="F294" i="1"/>
  <c r="F293" i="1"/>
  <c r="F292" i="1"/>
  <c r="F291" i="1"/>
  <c r="F290" i="1"/>
  <c r="F289" i="1"/>
  <c r="F288" i="1"/>
  <c r="F287" i="1"/>
  <c r="F286" i="1"/>
  <c r="F285" i="1"/>
  <c r="F284" i="1"/>
  <c r="F283" i="1"/>
  <c r="F280" i="1"/>
  <c r="F277" i="1"/>
  <c r="F276" i="1"/>
  <c r="F275" i="1"/>
  <c r="F274" i="1"/>
  <c r="F273" i="1"/>
  <c r="F272" i="1"/>
  <c r="F271" i="1"/>
  <c r="F270" i="1"/>
  <c r="F269" i="1"/>
  <c r="F268" i="1"/>
  <c r="F265" i="1"/>
  <c r="F264" i="1"/>
  <c r="F263" i="1"/>
  <c r="F262" i="1"/>
  <c r="F261" i="1"/>
  <c r="F260" i="1"/>
  <c r="F259" i="1"/>
  <c r="F258" i="1"/>
  <c r="F257" i="1"/>
  <c r="F256" i="1"/>
  <c r="F255" i="1"/>
  <c r="F254" i="1"/>
  <c r="F253" i="1"/>
  <c r="F252" i="1"/>
  <c r="F251" i="1"/>
  <c r="F250" i="1"/>
  <c r="F247" i="1"/>
  <c r="F246" i="1"/>
  <c r="F245" i="1"/>
  <c r="F244" i="1"/>
  <c r="F243" i="1"/>
  <c r="F242" i="1"/>
  <c r="F241" i="1"/>
  <c r="F240" i="1"/>
  <c r="F239" i="1"/>
  <c r="F238" i="1"/>
  <c r="F237" i="1"/>
  <c r="F236" i="1"/>
  <c r="F235" i="1"/>
  <c r="F234" i="1"/>
  <c r="F231" i="1"/>
  <c r="F230" i="1"/>
  <c r="F229" i="1"/>
  <c r="F228" i="1"/>
  <c r="F227" i="1"/>
  <c r="F226" i="1"/>
  <c r="F225" i="1"/>
  <c r="F224" i="1"/>
  <c r="F223" i="1"/>
  <c r="F222" i="1"/>
  <c r="F221" i="1"/>
  <c r="F220" i="1"/>
  <c r="F219" i="1"/>
  <c r="F209" i="1"/>
  <c r="F208" i="1"/>
  <c r="F207" i="1"/>
  <c r="F204" i="1"/>
  <c r="F203" i="1"/>
  <c r="F202" i="1"/>
  <c r="F201" i="1"/>
  <c r="F200" i="1"/>
  <c r="F199" i="1"/>
  <c r="F196" i="1"/>
  <c r="F195" i="1"/>
  <c r="F194" i="1"/>
  <c r="F193" i="1"/>
  <c r="F192" i="1"/>
  <c r="F191" i="1"/>
  <c r="F190" i="1"/>
  <c r="F189" i="1"/>
  <c r="F186" i="1"/>
  <c r="F183" i="1"/>
  <c r="F182" i="1"/>
  <c r="F181" i="1"/>
  <c r="F180" i="1"/>
  <c r="F179" i="1"/>
  <c r="F178" i="1"/>
  <c r="F177" i="1"/>
  <c r="F176" i="1"/>
  <c r="F175" i="1"/>
  <c r="F174" i="1"/>
  <c r="F173" i="1"/>
  <c r="F172" i="1"/>
  <c r="F171" i="1"/>
  <c r="F170" i="1"/>
  <c r="F169" i="1"/>
  <c r="F168" i="1"/>
  <c r="F167" i="1"/>
  <c r="F166" i="1"/>
  <c r="F165" i="1"/>
  <c r="F164" i="1"/>
  <c r="F163" i="1"/>
  <c r="F162" i="1"/>
  <c r="F161" i="1"/>
  <c r="F160" i="1"/>
  <c r="F159" i="1"/>
  <c r="F158" i="1"/>
  <c r="F157" i="1"/>
  <c r="F156" i="1"/>
  <c r="F155" i="1"/>
  <c r="F154" i="1"/>
  <c r="F153" i="1"/>
  <c r="F152" i="1"/>
  <c r="F151" i="1"/>
  <c r="F150" i="1"/>
  <c r="F149" i="1"/>
  <c r="F148" i="1"/>
  <c r="F147" i="1"/>
  <c r="F146" i="1"/>
  <c r="F145" i="1"/>
  <c r="F144" i="1"/>
  <c r="F143" i="1"/>
  <c r="F142" i="1"/>
  <c r="F141" i="1"/>
  <c r="F140" i="1"/>
  <c r="F139" i="1"/>
  <c r="F138" i="1"/>
  <c r="F135" i="1"/>
  <c r="F134" i="1"/>
  <c r="F133" i="1"/>
  <c r="F132" i="1"/>
  <c r="F131" i="1"/>
  <c r="F130" i="1"/>
  <c r="F129" i="1"/>
  <c r="F126" i="1"/>
  <c r="F125" i="1"/>
  <c r="F124" i="1"/>
  <c r="F123" i="1"/>
  <c r="F122" i="1"/>
  <c r="F121" i="1"/>
  <c r="F120" i="1"/>
  <c r="F119" i="1"/>
  <c r="F118" i="1"/>
  <c r="F117" i="1"/>
  <c r="F116" i="1"/>
  <c r="F115" i="1"/>
  <c r="F114" i="1"/>
  <c r="F113" i="1"/>
  <c r="F112" i="1"/>
  <c r="F111" i="1"/>
  <c r="F110" i="1"/>
  <c r="F109" i="1"/>
  <c r="F108" i="1"/>
  <c r="F107" i="1"/>
  <c r="F104" i="1"/>
  <c r="F103" i="1"/>
  <c r="F102" i="1"/>
  <c r="F101" i="1"/>
  <c r="F98" i="1"/>
  <c r="F97" i="1"/>
  <c r="F96" i="1"/>
  <c r="F93" i="1"/>
  <c r="F92" i="1"/>
  <c r="F91" i="1"/>
  <c r="F90" i="1"/>
  <c r="F87" i="1"/>
  <c r="F86" i="1"/>
  <c r="F85" i="1"/>
  <c r="F82" i="1"/>
  <c r="F81" i="1"/>
  <c r="F80" i="1"/>
  <c r="F77" i="1"/>
  <c r="F76" i="1"/>
  <c r="F75" i="1"/>
  <c r="F74" i="1"/>
  <c r="F73" i="1"/>
  <c r="F72" i="1"/>
  <c r="F69" i="1"/>
  <c r="F68" i="1"/>
  <c r="F67" i="1"/>
  <c r="F66" i="1"/>
  <c r="F65" i="1"/>
  <c r="F64" i="1"/>
  <c r="F63" i="1"/>
  <c r="F62" i="1"/>
  <c r="F61" i="1"/>
  <c r="F60" i="1"/>
  <c r="F59" i="1"/>
  <c r="F58" i="1"/>
  <c r="F57" i="1"/>
  <c r="F56" i="1"/>
  <c r="F55" i="1"/>
  <c r="F54" i="1"/>
  <c r="F53" i="1"/>
  <c r="F52" i="1"/>
  <c r="F51" i="1"/>
  <c r="F50" i="1"/>
  <c r="F49" i="1"/>
  <c r="F48" i="1"/>
  <c r="F47" i="1"/>
  <c r="F46" i="1"/>
  <c r="F45" i="1"/>
  <c r="F44" i="1"/>
  <c r="F43" i="1"/>
  <c r="F42" i="1"/>
  <c r="F41" i="1"/>
  <c r="F40" i="1"/>
  <c r="F39" i="1"/>
  <c r="F38" i="1"/>
  <c r="F37" i="1"/>
  <c r="F36" i="1"/>
  <c r="F35" i="1"/>
  <c r="F34" i="1"/>
  <c r="F33" i="1"/>
  <c r="F32" i="1"/>
  <c r="F31" i="1"/>
  <c r="F30" i="1"/>
  <c r="F29" i="1"/>
  <c r="F28" i="1"/>
  <c r="F27" i="1"/>
  <c r="F26" i="1"/>
  <c r="F25" i="1"/>
  <c r="F24" i="1"/>
  <c r="F23" i="1"/>
  <c r="F22" i="1"/>
  <c r="F21" i="1"/>
  <c r="F20" i="1"/>
  <c r="F19" i="1"/>
  <c r="F18" i="1"/>
  <c r="F17" i="1"/>
  <c r="F14" i="1"/>
  <c r="F13" i="1"/>
  <c r="F12" i="1"/>
  <c r="F11" i="1"/>
  <c r="F10" i="1"/>
  <c r="F9" i="1"/>
  <c r="F4" i="1"/>
  <c r="B16" i="1" l="1"/>
  <c r="M1" i="1"/>
  <c r="J267" i="1"/>
  <c r="J469" i="1"/>
  <c r="J106" i="1"/>
  <c r="J206" i="1"/>
  <c r="J188" i="1"/>
  <c r="J198" i="1"/>
  <c r="J282" i="1"/>
  <c r="J137" i="1"/>
  <c r="J128" i="1"/>
  <c r="J411" i="1"/>
  <c r="J373" i="1"/>
  <c r="J426" i="1"/>
  <c r="B71" i="1"/>
  <c r="B79" i="1" s="1"/>
  <c r="J71" i="1"/>
  <c r="A4" i="1"/>
  <c r="A69" i="2"/>
  <c r="J95" i="1"/>
  <c r="J4" i="1"/>
  <c r="J6" i="1"/>
  <c r="J415" i="1"/>
  <c r="J369" i="1"/>
  <c r="J16" i="1"/>
  <c r="J8" i="1"/>
  <c r="J390" i="1"/>
  <c r="J100" i="1"/>
  <c r="J89" i="1"/>
  <c r="J399" i="1"/>
  <c r="J420" i="1"/>
  <c r="J79" i="1"/>
  <c r="J405" i="1"/>
  <c r="J450" i="1"/>
  <c r="K55" i="4"/>
  <c r="B479" i="1" l="1"/>
  <c r="B482" i="1" s="1"/>
  <c r="A5" i="1"/>
  <c r="A70" i="2"/>
  <c r="J3" i="1"/>
  <c r="A4" i="4"/>
  <c r="A6" i="1" l="1"/>
  <c r="A8" i="1"/>
  <c r="A5" i="4"/>
  <c r="A6" i="4" s="1"/>
  <c r="A7" i="4" s="1"/>
  <c r="A8" i="4" s="1"/>
  <c r="A9" i="4" s="1"/>
  <c r="A10" i="4" s="1"/>
  <c r="A11" i="4" s="1"/>
  <c r="A12" i="4" s="1"/>
  <c r="A13" i="4" s="1"/>
  <c r="A14" i="4" s="1"/>
  <c r="A15" i="4" s="1"/>
  <c r="A16" i="4" s="1"/>
  <c r="A17" i="4" s="1"/>
  <c r="A18" i="4" s="1"/>
  <c r="A19" i="4" s="1"/>
  <c r="A20" i="4" s="1"/>
  <c r="A21" i="4" s="1"/>
  <c r="A22" i="4" s="1"/>
  <c r="A71" i="2"/>
  <c r="A9" i="1" l="1"/>
  <c r="A72" i="2"/>
  <c r="A10" i="1" l="1"/>
  <c r="A27" i="4"/>
  <c r="A73" i="2"/>
  <c r="A11" i="1" l="1"/>
  <c r="M1" i="4"/>
  <c r="L1" i="4"/>
  <c r="E33" i="4"/>
  <c r="E35" i="4" s="1"/>
  <c r="J9" i="4"/>
  <c r="J6" i="4"/>
  <c r="J17" i="4"/>
  <c r="J14" i="4"/>
  <c r="J10" i="4"/>
  <c r="J5" i="4"/>
  <c r="J13" i="4"/>
  <c r="J4" i="4"/>
  <c r="J16" i="4"/>
  <c r="J12" i="4"/>
  <c r="J11" i="4"/>
  <c r="J3" i="4"/>
  <c r="J7" i="4"/>
  <c r="J15" i="4"/>
  <c r="J8" i="4"/>
  <c r="A74" i="2"/>
  <c r="D214" i="1"/>
  <c r="F214" i="1" s="1"/>
  <c r="D215" i="1"/>
  <c r="F215" i="1" s="1"/>
  <c r="D213" i="1"/>
  <c r="F213" i="1" s="1"/>
  <c r="D211" i="1"/>
  <c r="D212" i="1"/>
  <c r="D210" i="1"/>
  <c r="A12" i="1" l="1"/>
  <c r="K15" i="4"/>
  <c r="K3" i="4"/>
  <c r="K14" i="4"/>
  <c r="K11" i="4"/>
  <c r="K12" i="4"/>
  <c r="K6" i="4"/>
  <c r="K10" i="4"/>
  <c r="K9" i="4"/>
  <c r="K22" i="4"/>
  <c r="K7" i="4"/>
  <c r="K17" i="4"/>
  <c r="K16" i="4"/>
  <c r="K8" i="4"/>
  <c r="K13" i="4"/>
  <c r="K20" i="4"/>
  <c r="K21" i="4"/>
  <c r="K18" i="4"/>
  <c r="K19" i="4"/>
  <c r="K4" i="4"/>
  <c r="K5" i="4"/>
  <c r="A75" i="2"/>
  <c r="D218" i="1"/>
  <c r="F218" i="1" s="1"/>
  <c r="F212" i="1"/>
  <c r="D216" i="1"/>
  <c r="F216" i="1" s="1"/>
  <c r="F210" i="1"/>
  <c r="D217" i="1"/>
  <c r="F217" i="1" s="1"/>
  <c r="F211" i="1"/>
  <c r="K26" i="4" l="1"/>
  <c r="K23" i="4"/>
  <c r="A13" i="1"/>
  <c r="A76" i="2"/>
  <c r="A14" i="1" l="1"/>
  <c r="A77" i="2"/>
  <c r="A16" i="1" l="1"/>
  <c r="A17" i="1"/>
  <c r="A78" i="2"/>
  <c r="A18" i="1" l="1"/>
  <c r="A79" i="2"/>
  <c r="A19" i="1" l="1"/>
  <c r="A80" i="2"/>
  <c r="A20" i="1" l="1"/>
  <c r="A81" i="2"/>
  <c r="A21" i="1" l="1"/>
  <c r="A82" i="2"/>
  <c r="A22" i="1" l="1"/>
  <c r="A83" i="2"/>
  <c r="A23" i="1" l="1"/>
  <c r="A84" i="2"/>
  <c r="A24" i="1" l="1"/>
  <c r="A85" i="2"/>
  <c r="A25" i="1" l="1"/>
  <c r="A26" i="1"/>
  <c r="A86" i="2"/>
  <c r="A27" i="1" l="1"/>
  <c r="A87" i="2"/>
  <c r="A28" i="1" l="1"/>
  <c r="A88" i="2"/>
  <c r="A29" i="1" l="1"/>
  <c r="A89" i="2"/>
  <c r="A30" i="1" l="1"/>
  <c r="A90" i="2"/>
  <c r="A31" i="1" l="1"/>
  <c r="A37" i="1"/>
  <c r="A91" i="2"/>
  <c r="A32" i="1" l="1"/>
  <c r="A38" i="1"/>
  <c r="A92" i="2"/>
  <c r="A33" i="1" l="1"/>
  <c r="A39" i="1"/>
  <c r="A93" i="2"/>
  <c r="A34" i="1" l="1"/>
  <c r="A40" i="1"/>
  <c r="A94" i="2"/>
  <c r="A35" i="1" l="1"/>
  <c r="A41" i="1"/>
  <c r="A95" i="2"/>
  <c r="A36" i="1" l="1"/>
  <c r="A42" i="1"/>
  <c r="A96" i="2"/>
  <c r="A43" i="1" l="1"/>
  <c r="A97" i="2"/>
  <c r="A44" i="1" l="1"/>
  <c r="A98" i="2"/>
  <c r="A45" i="1" l="1"/>
  <c r="A99" i="2"/>
  <c r="A46" i="1" l="1"/>
  <c r="A100" i="2"/>
  <c r="A47" i="1" l="1"/>
  <c r="A101" i="2"/>
  <c r="A48" i="1" l="1"/>
  <c r="A102" i="2"/>
  <c r="A49" i="1" l="1"/>
  <c r="A103" i="2"/>
  <c r="A50" i="1" l="1"/>
  <c r="A104" i="2"/>
  <c r="A51" i="1" l="1"/>
  <c r="A105" i="2"/>
  <c r="A52" i="1" l="1"/>
  <c r="A106" i="2"/>
  <c r="A53" i="1" l="1"/>
  <c r="A107" i="2"/>
  <c r="A54" i="1" l="1"/>
  <c r="A108" i="2"/>
  <c r="A55" i="1" l="1"/>
  <c r="A109" i="2"/>
  <c r="A56" i="1" l="1"/>
  <c r="A110" i="2"/>
  <c r="A57" i="1" l="1"/>
  <c r="A111" i="2"/>
  <c r="A58" i="1" l="1"/>
  <c r="A112" i="2"/>
  <c r="A59" i="1" l="1"/>
  <c r="A113" i="2"/>
  <c r="A60" i="1" l="1"/>
  <c r="A114" i="2"/>
  <c r="A61" i="1" l="1"/>
  <c r="A115" i="2"/>
  <c r="A62" i="1" l="1"/>
  <c r="A116" i="2"/>
  <c r="A63" i="1" l="1"/>
  <c r="A117" i="2"/>
  <c r="A64" i="1" l="1"/>
  <c r="A118" i="2"/>
  <c r="A65" i="1" l="1"/>
  <c r="A119" i="2"/>
  <c r="A66" i="1" l="1"/>
  <c r="A120" i="2"/>
  <c r="A67" i="1" l="1"/>
  <c r="A121" i="2"/>
  <c r="A68" i="1" l="1"/>
  <c r="A122" i="2"/>
  <c r="A69" i="1" l="1"/>
  <c r="A123" i="2"/>
  <c r="A71" i="1" l="1"/>
  <c r="A124" i="2"/>
  <c r="A72" i="1" l="1"/>
  <c r="A125" i="2"/>
  <c r="A73" i="1" l="1"/>
  <c r="A126" i="2"/>
  <c r="A74" i="1" l="1"/>
  <c r="A127" i="2"/>
  <c r="A75" i="1" l="1"/>
  <c r="A128" i="2"/>
  <c r="A76" i="1" l="1"/>
  <c r="A129" i="2"/>
  <c r="A77" i="1" l="1"/>
  <c r="A130" i="2"/>
  <c r="A79" i="1" l="1"/>
  <c r="A131" i="2"/>
  <c r="A80" i="1" l="1"/>
  <c r="A132" i="2"/>
  <c r="A81" i="1" l="1"/>
  <c r="A133" i="2"/>
  <c r="A82" i="1" l="1"/>
  <c r="A134" i="2"/>
  <c r="A479" i="1" l="1"/>
  <c r="A135" i="2"/>
  <c r="A482" i="1" l="1"/>
  <c r="A483" i="1" s="1"/>
  <c r="A484" i="1" s="1"/>
  <c r="A485" i="1" s="1"/>
  <c r="A486" i="1" s="1"/>
  <c r="A487" i="1" s="1"/>
  <c r="A488" i="1" s="1"/>
  <c r="A489" i="1" s="1"/>
  <c r="A490" i="1" s="1"/>
  <c r="A491" i="1" s="1"/>
  <c r="A136" i="2"/>
  <c r="A137" i="2" l="1"/>
  <c r="A138" i="2" l="1"/>
  <c r="A139" i="2" l="1"/>
  <c r="A140" i="2" l="1"/>
  <c r="A141" i="2" l="1"/>
  <c r="A142" i="2" l="1"/>
  <c r="A143" i="2" l="1"/>
  <c r="A144" i="2" l="1"/>
  <c r="A145" i="2" l="1"/>
  <c r="A146" i="2" l="1"/>
  <c r="A147" i="2" l="1"/>
  <c r="C148" i="2"/>
  <c r="E65" i="2"/>
  <c r="C83" i="2"/>
  <c r="K25" i="2"/>
  <c r="H223" i="2"/>
  <c r="C40" i="2"/>
  <c r="K175" i="2"/>
  <c r="F60" i="2"/>
  <c r="E161" i="2"/>
  <c r="F246" i="2"/>
  <c r="K334" i="2"/>
  <c r="G113" i="2"/>
  <c r="B28" i="2"/>
  <c r="K118" i="2"/>
  <c r="F33" i="2"/>
  <c r="K208" i="2"/>
  <c r="H230" i="2"/>
  <c r="E254" i="2"/>
  <c r="F31" i="2"/>
  <c r="H96" i="2"/>
  <c r="E266" i="2"/>
  <c r="E87" i="2"/>
  <c r="F273" i="2"/>
  <c r="G41" i="2"/>
  <c r="H226" i="2"/>
  <c r="B151" i="2"/>
  <c r="F267" i="2"/>
  <c r="F210" i="2"/>
  <c r="K161" i="2"/>
  <c r="B88" i="2"/>
  <c r="G198" i="2"/>
  <c r="B160" i="2"/>
  <c r="E163" i="2"/>
  <c r="C147" i="2"/>
  <c r="H118" i="2"/>
  <c r="C117" i="2"/>
  <c r="F120" i="2"/>
  <c r="K144" i="2"/>
  <c r="B77" i="2"/>
  <c r="B183" i="2"/>
  <c r="H140" i="2"/>
  <c r="C92" i="2"/>
  <c r="K390" i="2"/>
  <c r="G12" i="2"/>
  <c r="K9" i="2"/>
  <c r="B224" i="2"/>
  <c r="E52" i="2"/>
  <c r="H373" i="2"/>
  <c r="F101" i="2"/>
  <c r="B54" i="2"/>
  <c r="K31" i="2"/>
  <c r="G196" i="2"/>
  <c r="H16" i="2"/>
  <c r="E224" i="2"/>
  <c r="G13" i="2"/>
  <c r="C129" i="2"/>
  <c r="B423" i="2"/>
  <c r="H57" i="2"/>
  <c r="E94" i="2"/>
  <c r="E144" i="2"/>
  <c r="E33" i="2"/>
  <c r="F45" i="2"/>
  <c r="E182" i="2"/>
  <c r="F104" i="2"/>
  <c r="G128" i="2"/>
  <c r="C20" i="2"/>
  <c r="H253" i="2"/>
  <c r="F78" i="2"/>
  <c r="C33" i="2"/>
  <c r="C122" i="2"/>
  <c r="B230" i="2"/>
  <c r="E86" i="2"/>
  <c r="F157" i="2"/>
  <c r="B321" i="2"/>
  <c r="G29" i="2"/>
  <c r="K302" i="2"/>
  <c r="K88" i="2"/>
  <c r="C464" i="2"/>
  <c r="B53" i="2"/>
  <c r="K305" i="2"/>
  <c r="C262" i="2"/>
  <c r="G186" i="2"/>
  <c r="G393" i="2"/>
  <c r="F162" i="2"/>
  <c r="C249" i="2"/>
  <c r="F244" i="2"/>
  <c r="C159" i="2"/>
  <c r="G171" i="2"/>
  <c r="F61" i="2"/>
  <c r="F41" i="2"/>
  <c r="H40" i="2"/>
  <c r="F434" i="2"/>
  <c r="C17" i="2"/>
  <c r="E26" i="2"/>
  <c r="E322" i="2"/>
  <c r="E37" i="2"/>
  <c r="F83" i="2"/>
  <c r="K229" i="2"/>
  <c r="C325" i="2"/>
  <c r="H48" i="2"/>
  <c r="C220" i="2"/>
  <c r="B39" i="2"/>
  <c r="C311" i="2"/>
  <c r="K116" i="2"/>
  <c r="F50" i="2"/>
  <c r="E11" i="2"/>
  <c r="E317" i="2"/>
  <c r="K141" i="2"/>
  <c r="C201" i="2"/>
  <c r="E53" i="2"/>
  <c r="H137" i="2"/>
  <c r="B315" i="2"/>
  <c r="C385" i="2"/>
  <c r="C157" i="2"/>
  <c r="B374" i="2"/>
  <c r="C77" i="2"/>
  <c r="C419" i="2"/>
  <c r="B180" i="2"/>
  <c r="G421" i="2"/>
  <c r="G236" i="2"/>
  <c r="F194" i="2"/>
  <c r="G138" i="2"/>
  <c r="G255" i="2"/>
  <c r="H283" i="2"/>
  <c r="F35" i="2"/>
  <c r="K80" i="2"/>
  <c r="B71" i="2"/>
  <c r="E204" i="2"/>
  <c r="F92" i="2"/>
  <c r="K242" i="2"/>
  <c r="C216" i="2"/>
  <c r="F11" i="2"/>
  <c r="K228" i="2"/>
  <c r="B65" i="2"/>
  <c r="K265" i="2"/>
  <c r="H30" i="2"/>
  <c r="H32" i="2"/>
  <c r="C468" i="2"/>
  <c r="H359" i="2"/>
  <c r="F55" i="2"/>
  <c r="F57" i="2"/>
  <c r="G114" i="2"/>
  <c r="K224" i="2"/>
  <c r="C113" i="2"/>
  <c r="C44" i="2"/>
  <c r="E102" i="2"/>
  <c r="E173" i="2"/>
  <c r="F136" i="2"/>
  <c r="B369" i="2"/>
  <c r="H35" i="2"/>
  <c r="H173" i="2"/>
  <c r="G209" i="2"/>
  <c r="K24" i="2"/>
  <c r="C59" i="2"/>
  <c r="F209" i="2"/>
  <c r="K97" i="2"/>
  <c r="H261" i="2"/>
  <c r="E168" i="2"/>
  <c r="E235" i="2"/>
  <c r="B377" i="2"/>
  <c r="F146" i="2"/>
  <c r="K66" i="2"/>
  <c r="G173" i="2"/>
  <c r="C134" i="2"/>
  <c r="F304" i="2"/>
  <c r="C143" i="2"/>
  <c r="F206" i="2"/>
  <c r="B67" i="2"/>
  <c r="H72" i="2"/>
  <c r="F292" i="2"/>
  <c r="B82" i="2"/>
  <c r="B407" i="2"/>
  <c r="F128" i="2"/>
  <c r="H147" i="2"/>
  <c r="G69" i="2"/>
  <c r="E80" i="2"/>
  <c r="C94" i="2"/>
  <c r="E75" i="2"/>
  <c r="K28" i="2"/>
  <c r="H9" i="2"/>
  <c r="B12" i="2"/>
  <c r="K169" i="2"/>
  <c r="E103" i="2"/>
  <c r="C89" i="2"/>
  <c r="H262" i="2"/>
  <c r="B58" i="2"/>
  <c r="F95" i="2"/>
  <c r="H17" i="2"/>
  <c r="G133" i="2"/>
  <c r="B421" i="2"/>
  <c r="B114" i="2"/>
  <c r="E441" i="2"/>
  <c r="H25" i="2"/>
  <c r="C295" i="2"/>
  <c r="E118" i="2"/>
  <c r="F10" i="2"/>
  <c r="G474" i="2"/>
  <c r="H345" i="2"/>
  <c r="G181" i="2"/>
  <c r="B98" i="2"/>
  <c r="F73" i="2"/>
  <c r="K113" i="2"/>
  <c r="G73" i="2"/>
  <c r="H304" i="2"/>
  <c r="B119" i="2"/>
  <c r="H39" i="2"/>
  <c r="H11" i="2"/>
  <c r="B414" i="2"/>
  <c r="E29" i="2"/>
  <c r="G227" i="2"/>
  <c r="B171" i="2"/>
  <c r="B186" i="2"/>
  <c r="K196" i="2"/>
  <c r="H31" i="2"/>
  <c r="F204" i="2"/>
  <c r="B307" i="2"/>
  <c r="G36" i="2"/>
  <c r="K14" i="2"/>
  <c r="H21" i="2"/>
  <c r="F298" i="2"/>
  <c r="E150" i="2"/>
  <c r="K30" i="2"/>
  <c r="H187" i="2"/>
  <c r="G40" i="2"/>
  <c r="F36" i="2"/>
  <c r="B19" i="2"/>
  <c r="E113" i="2"/>
  <c r="K67" i="2"/>
  <c r="K77" i="2"/>
  <c r="G37" i="2"/>
  <c r="F187" i="2"/>
  <c r="G28" i="2"/>
  <c r="B46" i="2"/>
  <c r="F30" i="2"/>
  <c r="H195" i="2"/>
  <c r="K65" i="2"/>
  <c r="G20" i="2"/>
  <c r="G149" i="2"/>
  <c r="F201" i="2"/>
  <c r="B479" i="2"/>
  <c r="K72" i="2"/>
  <c r="K432" i="2"/>
  <c r="B62" i="2"/>
  <c r="G425" i="2"/>
  <c r="H206" i="2"/>
  <c r="B49" i="2"/>
  <c r="K280" i="2"/>
  <c r="K17" i="2"/>
  <c r="F467" i="2"/>
  <c r="C12" i="2"/>
  <c r="F272" i="2"/>
  <c r="G65" i="2"/>
  <c r="K108" i="2"/>
  <c r="G109" i="2"/>
  <c r="H176" i="2"/>
  <c r="E157" i="2"/>
  <c r="C163" i="2"/>
  <c r="C37" i="2"/>
  <c r="C10" i="2"/>
  <c r="E160" i="2"/>
  <c r="E57" i="2"/>
  <c r="F109" i="2"/>
  <c r="H51" i="2"/>
  <c r="B175" i="2"/>
  <c r="C38" i="2"/>
  <c r="G35" i="2"/>
  <c r="K95" i="2"/>
  <c r="E178" i="2"/>
  <c r="B390" i="2"/>
  <c r="G188" i="2"/>
  <c r="H157" i="2"/>
  <c r="C194" i="2"/>
  <c r="B234" i="2"/>
  <c r="F28" i="2"/>
  <c r="B40" i="2"/>
  <c r="C166" i="2"/>
  <c r="H161" i="2"/>
  <c r="C238" i="2"/>
  <c r="K315" i="2"/>
  <c r="B132" i="2"/>
  <c r="H23" i="2"/>
  <c r="C332" i="2"/>
  <c r="B38" i="2"/>
  <c r="E213" i="2"/>
  <c r="E255" i="2"/>
  <c r="C187" i="2"/>
  <c r="F82" i="2"/>
  <c r="C57" i="2"/>
  <c r="C106" i="2"/>
  <c r="H165" i="2"/>
  <c r="K60" i="2"/>
  <c r="C78" i="2"/>
  <c r="C24" i="2"/>
  <c r="E61" i="2"/>
  <c r="B333" i="2"/>
  <c r="G239" i="2"/>
  <c r="C190" i="2"/>
  <c r="G441" i="2"/>
  <c r="H29" i="2"/>
  <c r="B92" i="2"/>
  <c r="H79" i="2"/>
  <c r="E227" i="2"/>
  <c r="H322" i="2"/>
  <c r="G132" i="2"/>
  <c r="E164" i="2"/>
  <c r="H143" i="2"/>
  <c r="K76" i="2"/>
  <c r="E100" i="2"/>
  <c r="B133" i="2"/>
  <c r="F103" i="2"/>
  <c r="K349" i="2"/>
  <c r="B80" i="2"/>
  <c r="C348" i="2"/>
  <c r="H134" i="2"/>
  <c r="C111" i="2"/>
  <c r="E200" i="2"/>
  <c r="C32" i="2"/>
  <c r="F110" i="2"/>
  <c r="B256" i="2"/>
  <c r="E174" i="2"/>
  <c r="F43" i="2"/>
  <c r="G79" i="2"/>
  <c r="F447" i="2"/>
  <c r="K323" i="2"/>
  <c r="C367" i="2"/>
  <c r="E51" i="2"/>
  <c r="H188" i="2"/>
  <c r="B96" i="2"/>
  <c r="K217" i="2"/>
  <c r="C36" i="2"/>
  <c r="C18" i="2"/>
  <c r="G58" i="2"/>
  <c r="C181" i="2"/>
  <c r="E35" i="2"/>
  <c r="C416" i="2"/>
  <c r="G154" i="2"/>
  <c r="C88" i="2"/>
  <c r="E237" i="2"/>
  <c r="K29" i="2"/>
  <c r="K47" i="2"/>
  <c r="G217" i="2"/>
  <c r="E123" i="2"/>
  <c r="K89" i="2"/>
  <c r="H126" i="2"/>
  <c r="K227" i="2"/>
  <c r="C103" i="2"/>
  <c r="F236" i="2"/>
  <c r="G27" i="2"/>
  <c r="C160" i="2"/>
  <c r="E12" i="2"/>
  <c r="E134" i="2"/>
  <c r="H138" i="2"/>
  <c r="K275" i="2"/>
  <c r="F189" i="2"/>
  <c r="B345" i="2"/>
  <c r="F222" i="2"/>
  <c r="C260" i="2"/>
  <c r="H20" i="2"/>
  <c r="K185" i="2"/>
  <c r="E228" i="2"/>
  <c r="H13" i="2"/>
  <c r="C39" i="2"/>
  <c r="G97" i="2"/>
  <c r="B55" i="2"/>
  <c r="B15" i="2"/>
  <c r="C261" i="2"/>
  <c r="B13" i="2"/>
  <c r="H179" i="2"/>
  <c r="C356" i="2"/>
  <c r="K363" i="2"/>
  <c r="B20" i="2"/>
  <c r="F131" i="2"/>
  <c r="H302" i="2"/>
  <c r="C256" i="2"/>
  <c r="F186" i="2"/>
  <c r="B64" i="2"/>
  <c r="F71" i="2"/>
  <c r="K16" i="2"/>
  <c r="B385" i="2"/>
  <c r="G89" i="2"/>
  <c r="H60" i="2"/>
  <c r="F198" i="2"/>
  <c r="C41" i="2"/>
  <c r="B78" i="2"/>
  <c r="E28" i="2"/>
  <c r="F70" i="2"/>
  <c r="K165" i="2"/>
  <c r="C76" i="2"/>
  <c r="H64" i="2"/>
  <c r="H19" i="2"/>
  <c r="G57" i="2"/>
  <c r="C195" i="2"/>
  <c r="E197" i="2"/>
  <c r="F159" i="2"/>
  <c r="E38" i="2"/>
  <c r="F241" i="2"/>
  <c r="C81" i="2"/>
  <c r="H130" i="2"/>
  <c r="E63" i="2"/>
  <c r="E25" i="2"/>
  <c r="B154" i="2"/>
  <c r="G222" i="2"/>
  <c r="B68" i="2"/>
  <c r="C420" i="2"/>
  <c r="G152" i="2"/>
  <c r="C232" i="2"/>
  <c r="H80" i="2"/>
  <c r="E207" i="2"/>
  <c r="B107" i="2"/>
  <c r="B225" i="2"/>
  <c r="F216" i="2"/>
  <c r="E214" i="2"/>
  <c r="F99" i="2"/>
  <c r="B202" i="2"/>
  <c r="G241" i="2"/>
  <c r="H181" i="2"/>
  <c r="K248" i="2"/>
  <c r="F271" i="2"/>
  <c r="F202" i="2"/>
  <c r="F108" i="2"/>
  <c r="K55" i="2"/>
  <c r="K61" i="2"/>
  <c r="G137" i="2"/>
  <c r="G285" i="2"/>
  <c r="G216" i="2"/>
  <c r="H296" i="2"/>
  <c r="K421" i="2"/>
  <c r="G230" i="2"/>
  <c r="E275" i="2"/>
  <c r="B247" i="2"/>
  <c r="H65" i="2"/>
  <c r="B17" i="2"/>
  <c r="C55" i="2"/>
  <c r="G165" i="2"/>
  <c r="E423" i="2"/>
  <c r="E148" i="2"/>
  <c r="E88" i="2"/>
  <c r="H125" i="2"/>
  <c r="F88" i="2"/>
  <c r="H331" i="2"/>
  <c r="E109" i="2"/>
  <c r="C131" i="2"/>
  <c r="F149" i="2"/>
  <c r="E72" i="2"/>
  <c r="G38" i="2"/>
  <c r="G52" i="2"/>
  <c r="C264" i="2"/>
  <c r="C114" i="2"/>
  <c r="E106" i="2"/>
  <c r="E136" i="2"/>
  <c r="K49" i="2"/>
  <c r="F111" i="2"/>
  <c r="C151" i="2"/>
  <c r="E401" i="2"/>
  <c r="K158" i="2"/>
  <c r="B116" i="2"/>
  <c r="K452" i="2"/>
  <c r="H102" i="2"/>
  <c r="G105" i="2"/>
  <c r="F295" i="2"/>
  <c r="K87" i="2"/>
  <c r="F14" i="2"/>
  <c r="G207" i="2"/>
  <c r="E22" i="2"/>
  <c r="K34" i="2"/>
  <c r="B43" i="2"/>
  <c r="G202" i="2"/>
  <c r="C25" i="2"/>
  <c r="F137" i="2"/>
  <c r="C51" i="2"/>
  <c r="E196" i="2"/>
  <c r="F148" i="2"/>
  <c r="G262" i="2"/>
  <c r="B406" i="2"/>
  <c r="K251" i="2"/>
  <c r="G141" i="2"/>
  <c r="H198" i="2"/>
  <c r="K329" i="2"/>
  <c r="C206" i="2"/>
  <c r="F285" i="2"/>
  <c r="E281" i="2"/>
  <c r="G190" i="2"/>
  <c r="G446" i="2"/>
  <c r="H234" i="2"/>
  <c r="B471" i="2"/>
  <c r="B75" i="2"/>
  <c r="B368" i="2"/>
  <c r="B115" i="2"/>
  <c r="K194" i="2"/>
  <c r="B56" i="2"/>
  <c r="G44" i="2"/>
  <c r="G49" i="2"/>
  <c r="H10" i="2"/>
  <c r="G67" i="2"/>
  <c r="F53" i="2"/>
  <c r="E162" i="2"/>
  <c r="F251" i="2"/>
  <c r="E70" i="2"/>
  <c r="F59" i="2"/>
  <c r="B158" i="2"/>
  <c r="G54" i="2"/>
  <c r="B215" i="2"/>
  <c r="F214" i="2"/>
  <c r="B22" i="2"/>
  <c r="B81" i="2"/>
  <c r="H144" i="2"/>
  <c r="F314" i="2"/>
  <c r="E40" i="2"/>
  <c r="G51" i="2"/>
  <c r="K184" i="2"/>
  <c r="H146" i="2"/>
  <c r="H252" i="2"/>
  <c r="C130" i="2"/>
  <c r="H383" i="2"/>
  <c r="E230" i="2"/>
  <c r="B298" i="2"/>
  <c r="G244" i="2"/>
  <c r="G265" i="2"/>
  <c r="C210" i="2"/>
  <c r="C74" i="2"/>
  <c r="E259" i="2"/>
  <c r="F456" i="2"/>
  <c r="E132" i="2"/>
  <c r="C234" i="2"/>
  <c r="C61" i="2"/>
  <c r="H297" i="2"/>
  <c r="G60" i="2"/>
  <c r="G18" i="2"/>
  <c r="B51" i="2"/>
  <c r="B278" i="2"/>
  <c r="F65" i="2"/>
  <c r="E98" i="2"/>
  <c r="G274" i="2"/>
  <c r="H110" i="2"/>
  <c r="F208" i="2"/>
  <c r="H203" i="2"/>
  <c r="C331" i="2"/>
  <c r="E327" i="2"/>
  <c r="C479" i="2"/>
  <c r="G213" i="2"/>
  <c r="B264" i="2"/>
  <c r="K267" i="2"/>
  <c r="H14" i="2"/>
  <c r="H34" i="2"/>
  <c r="K345" i="2"/>
  <c r="B135" i="2"/>
  <c r="B205" i="2"/>
  <c r="F112" i="2"/>
  <c r="C91" i="2"/>
  <c r="G62" i="2"/>
  <c r="K27" i="2"/>
  <c r="C101" i="2"/>
  <c r="G184" i="2"/>
  <c r="E210" i="2"/>
  <c r="E91" i="2"/>
  <c r="G34" i="2"/>
  <c r="G98" i="2"/>
  <c r="E78" i="2"/>
  <c r="C46" i="2"/>
  <c r="E146" i="2"/>
  <c r="G33" i="2"/>
  <c r="G147" i="2"/>
  <c r="C115" i="2"/>
  <c r="B254" i="2"/>
  <c r="K99" i="2"/>
  <c r="K254" i="2"/>
  <c r="F40" i="2"/>
  <c r="F195" i="2"/>
  <c r="B50" i="2"/>
  <c r="K352" i="2"/>
  <c r="H204" i="2"/>
  <c r="K314" i="2"/>
  <c r="E36" i="2"/>
  <c r="G353" i="2"/>
  <c r="F255" i="2"/>
  <c r="K69" i="2"/>
  <c r="K112" i="2"/>
  <c r="K71" i="2"/>
  <c r="H22" i="2"/>
  <c r="B36" i="2"/>
  <c r="C307" i="2"/>
  <c r="E205" i="2"/>
  <c r="F185" i="2"/>
  <c r="E20" i="2"/>
  <c r="B99" i="2"/>
  <c r="B120" i="2"/>
  <c r="B94" i="2"/>
  <c r="F54" i="2"/>
  <c r="E258" i="2"/>
  <c r="E151" i="2"/>
  <c r="C48" i="2"/>
  <c r="B199" i="2"/>
  <c r="K121" i="2"/>
  <c r="E67" i="2"/>
  <c r="H237" i="2"/>
  <c r="H70" i="2"/>
  <c r="G205" i="2"/>
  <c r="F234" i="2"/>
  <c r="H177" i="2"/>
  <c r="F309" i="2"/>
  <c r="K127" i="2"/>
  <c r="F331" i="2"/>
  <c r="F294" i="2"/>
  <c r="B147" i="2"/>
  <c r="G372" i="2"/>
  <c r="K58" i="2"/>
  <c r="G201" i="2"/>
  <c r="K375" i="2"/>
  <c r="E383" i="2"/>
  <c r="F191" i="2"/>
  <c r="E190" i="2"/>
  <c r="E108" i="2"/>
  <c r="K84" i="2"/>
  <c r="G119" i="2"/>
  <c r="E308" i="2"/>
  <c r="G325" i="2"/>
  <c r="B161" i="2"/>
  <c r="F248" i="2"/>
  <c r="K40" i="2"/>
  <c r="H357" i="2"/>
  <c r="C139" i="2"/>
  <c r="E68" i="2"/>
  <c r="K90" i="2"/>
  <c r="K41" i="2"/>
  <c r="E443" i="2"/>
  <c r="H101" i="2"/>
  <c r="E122" i="2"/>
  <c r="G206" i="2"/>
  <c r="F89" i="2"/>
  <c r="F262" i="2"/>
  <c r="F37" i="2"/>
  <c r="K230" i="2"/>
  <c r="K46" i="2"/>
  <c r="G123" i="2"/>
  <c r="C221" i="2"/>
  <c r="K167" i="2"/>
  <c r="B118" i="2"/>
  <c r="E159" i="2"/>
  <c r="K257" i="2"/>
  <c r="F328" i="2"/>
  <c r="K20" i="2"/>
  <c r="B317" i="2"/>
  <c r="F264" i="2"/>
  <c r="K255" i="2"/>
  <c r="C28" i="2"/>
  <c r="H434" i="2"/>
  <c r="F266" i="2"/>
  <c r="H128" i="2"/>
  <c r="G9" i="2"/>
  <c r="F265" i="2"/>
  <c r="E99" i="2"/>
  <c r="C454" i="2"/>
  <c r="C343" i="2"/>
  <c r="B216" i="2"/>
  <c r="F23" i="2"/>
  <c r="E74" i="2"/>
  <c r="G146" i="2"/>
  <c r="K106" i="2"/>
  <c r="F34" i="2"/>
  <c r="F129" i="2"/>
  <c r="C153" i="2"/>
  <c r="H132" i="2"/>
  <c r="F16" i="2"/>
  <c r="H420" i="2"/>
  <c r="G32" i="2"/>
  <c r="E153" i="2"/>
  <c r="E261" i="2"/>
  <c r="E114" i="2"/>
  <c r="H202" i="2"/>
  <c r="F268" i="2"/>
  <c r="K463" i="2"/>
  <c r="H168" i="2"/>
  <c r="G319" i="2"/>
  <c r="C154" i="2"/>
  <c r="K15" i="2"/>
  <c r="F51" i="2"/>
  <c r="E269" i="2"/>
  <c r="H429" i="2"/>
  <c r="G130" i="2"/>
  <c r="K51" i="2"/>
  <c r="G85" i="2"/>
  <c r="G83" i="2"/>
  <c r="F263" i="2"/>
  <c r="G77" i="2"/>
  <c r="K359" i="2"/>
  <c r="E158" i="2"/>
  <c r="B195" i="2"/>
  <c r="B24" i="2"/>
  <c r="B150" i="2"/>
  <c r="C23" i="2"/>
  <c r="K32" i="2"/>
  <c r="K130" i="2"/>
  <c r="B165" i="2"/>
  <c r="K105" i="2"/>
  <c r="G295" i="2"/>
  <c r="E97" i="2"/>
  <c r="H84" i="2"/>
  <c r="G24" i="2"/>
  <c r="B252" i="2"/>
  <c r="K134" i="2"/>
  <c r="K125" i="2"/>
  <c r="B130" i="2"/>
  <c r="F20" i="2"/>
  <c r="B398" i="2"/>
  <c r="B454" i="2"/>
  <c r="H402" i="2"/>
  <c r="H471" i="2"/>
  <c r="H135" i="2"/>
  <c r="E139" i="2"/>
  <c r="H269" i="2"/>
  <c r="C310" i="2"/>
  <c r="G17" i="2"/>
  <c r="F12" i="2"/>
  <c r="C169" i="2"/>
  <c r="C119" i="2"/>
  <c r="C84" i="2"/>
  <c r="B122" i="2"/>
  <c r="G103" i="2"/>
  <c r="F91" i="2"/>
  <c r="H94" i="2"/>
  <c r="B153" i="2"/>
  <c r="C127" i="2"/>
  <c r="E34" i="2"/>
  <c r="B117" i="2"/>
  <c r="C71" i="2"/>
  <c r="F156" i="2"/>
  <c r="C145" i="2"/>
  <c r="B267" i="2"/>
  <c r="H466" i="2"/>
  <c r="C209" i="2"/>
  <c r="E218" i="2"/>
  <c r="G215" i="2"/>
  <c r="H199" i="2"/>
  <c r="G72" i="2"/>
  <c r="H464" i="2"/>
  <c r="E142" i="2"/>
  <c r="K198" i="2"/>
  <c r="B90" i="2"/>
  <c r="E454" i="2"/>
  <c r="F139" i="2"/>
  <c r="G175" i="2"/>
  <c r="H123" i="2"/>
  <c r="C30" i="2"/>
  <c r="F200" i="2"/>
  <c r="G43" i="2"/>
  <c r="H341" i="2"/>
  <c r="E262" i="2"/>
  <c r="B85" i="2"/>
  <c r="K244" i="2"/>
  <c r="K285" i="2"/>
  <c r="G111" i="2"/>
  <c r="B219" i="2"/>
  <c r="C120" i="2"/>
  <c r="E243" i="2"/>
  <c r="C15" i="2"/>
  <c r="H258" i="2"/>
  <c r="C302" i="2"/>
  <c r="C313" i="2"/>
  <c r="F74" i="2"/>
  <c r="G266" i="2"/>
  <c r="E257" i="2"/>
  <c r="K221" i="2"/>
  <c r="C107" i="2"/>
  <c r="K202" i="2"/>
  <c r="C242" i="2"/>
  <c r="F38" i="2"/>
  <c r="B59" i="2"/>
  <c r="G120" i="2"/>
  <c r="K177" i="2"/>
  <c r="B45" i="2"/>
  <c r="F63" i="2"/>
  <c r="C288" i="2"/>
  <c r="K37" i="2"/>
  <c r="C184" i="2"/>
  <c r="K146" i="2"/>
  <c r="H133" i="2"/>
  <c r="F116" i="2"/>
  <c r="F398" i="2"/>
  <c r="B168" i="2"/>
  <c r="G305" i="2"/>
  <c r="C82" i="2"/>
  <c r="K195" i="2"/>
  <c r="E110" i="2"/>
  <c r="K110" i="2"/>
  <c r="G156" i="2"/>
  <c r="E244" i="2"/>
  <c r="C137" i="2"/>
  <c r="G273" i="2"/>
  <c r="K82" i="2"/>
  <c r="B203" i="2"/>
  <c r="C172" i="2"/>
  <c r="H49" i="2"/>
  <c r="B37" i="2"/>
  <c r="H162" i="2"/>
  <c r="E56" i="2"/>
  <c r="B170" i="2"/>
  <c r="H100" i="2"/>
  <c r="F141" i="2"/>
  <c r="F154" i="2"/>
  <c r="C85" i="2"/>
  <c r="H90" i="2"/>
  <c r="G47" i="2"/>
  <c r="G148" i="2"/>
  <c r="F173" i="2"/>
  <c r="E267" i="2"/>
  <c r="C14" i="2"/>
  <c r="H153" i="2"/>
  <c r="G473" i="2"/>
  <c r="F258" i="2"/>
  <c r="F48" i="2"/>
  <c r="F77" i="2"/>
  <c r="F330" i="2"/>
  <c r="K207" i="2"/>
  <c r="H27" i="2"/>
  <c r="E124" i="2"/>
  <c r="H112" i="2"/>
  <c r="B27" i="2"/>
  <c r="H93" i="2"/>
  <c r="G166" i="2"/>
  <c r="F143" i="2"/>
  <c r="H120" i="2"/>
  <c r="G177" i="2"/>
  <c r="C250" i="2"/>
  <c r="G15" i="2"/>
  <c r="F86" i="2"/>
  <c r="E39" i="2"/>
  <c r="K138" i="2"/>
  <c r="F138" i="2"/>
  <c r="K18" i="2"/>
  <c r="E152" i="2"/>
  <c r="K48" i="2"/>
  <c r="F153" i="2"/>
  <c r="G465" i="2"/>
  <c r="E133" i="2"/>
  <c r="H116" i="2"/>
  <c r="B478" i="2"/>
  <c r="H175" i="2"/>
  <c r="H422" i="2"/>
  <c r="K117" i="2"/>
  <c r="H47" i="2"/>
  <c r="F188" i="2"/>
  <c r="G50" i="2"/>
  <c r="F199" i="2"/>
  <c r="G70" i="2"/>
  <c r="K21" i="2"/>
  <c r="E64" i="2"/>
  <c r="C155" i="2"/>
  <c r="K133" i="2"/>
  <c r="E186" i="2"/>
  <c r="C99" i="2"/>
  <c r="F239" i="2"/>
  <c r="C222" i="2"/>
  <c r="E272" i="2"/>
  <c r="E300" i="2"/>
  <c r="K338" i="2"/>
  <c r="B358" i="2"/>
  <c r="E116" i="2"/>
  <c r="B323" i="2"/>
  <c r="C358" i="2"/>
  <c r="C455" i="2"/>
  <c r="G418" i="2"/>
  <c r="C318" i="2"/>
  <c r="C355" i="2"/>
  <c r="H457" i="2"/>
  <c r="C45" i="2"/>
  <c r="H117" i="2"/>
  <c r="G412" i="2"/>
  <c r="G225" i="2"/>
  <c r="G117" i="2"/>
  <c r="B241" i="2"/>
  <c r="G63" i="2"/>
  <c r="E44" i="2"/>
  <c r="F140" i="2"/>
  <c r="C110" i="2"/>
  <c r="F32" i="2"/>
  <c r="G45" i="2"/>
  <c r="B14" i="2"/>
  <c r="E32" i="2"/>
  <c r="F100" i="2"/>
  <c r="F115" i="2"/>
  <c r="F130" i="2"/>
  <c r="K147" i="2"/>
  <c r="E396" i="2"/>
  <c r="E455" i="2"/>
  <c r="C376" i="2"/>
  <c r="G159" i="2"/>
  <c r="G93" i="2"/>
  <c r="H109" i="2"/>
  <c r="F423" i="2"/>
  <c r="H141" i="2"/>
  <c r="B429" i="2"/>
  <c r="G451" i="2"/>
  <c r="K401" i="2"/>
  <c r="H236" i="2"/>
  <c r="B449" i="2"/>
  <c r="E206" i="2"/>
  <c r="F410" i="2"/>
  <c r="K83" i="2"/>
  <c r="F180" i="2"/>
  <c r="B47" i="2"/>
  <c r="C62" i="2"/>
  <c r="F283" i="2"/>
  <c r="K393" i="2"/>
  <c r="F15" i="2"/>
  <c r="G338" i="2"/>
  <c r="K70" i="2"/>
  <c r="E154" i="2"/>
  <c r="G164" i="2"/>
  <c r="K233" i="2"/>
  <c r="K124" i="2"/>
  <c r="B23" i="2"/>
  <c r="H67" i="2"/>
  <c r="E332" i="2"/>
  <c r="B214" i="2"/>
  <c r="G329" i="2"/>
  <c r="B16" i="2"/>
  <c r="G405" i="2"/>
  <c r="C19" i="2"/>
  <c r="G282" i="2"/>
  <c r="C64" i="2"/>
  <c r="E147" i="2"/>
  <c r="H89" i="2"/>
  <c r="B325" i="2"/>
  <c r="F147" i="2"/>
  <c r="F365" i="2"/>
  <c r="K123" i="2"/>
  <c r="F46" i="2"/>
  <c r="C254" i="2"/>
  <c r="F79" i="2"/>
  <c r="E350" i="2"/>
  <c r="E393" i="2"/>
  <c r="H71" i="2"/>
  <c r="F450" i="2"/>
  <c r="K258" i="2"/>
  <c r="F350" i="2"/>
  <c r="K326" i="2"/>
  <c r="E298" i="2"/>
  <c r="B211" i="2"/>
  <c r="F62" i="2"/>
  <c r="G317" i="2"/>
  <c r="G235" i="2"/>
  <c r="H299" i="2"/>
  <c r="F250" i="2"/>
  <c r="K310" i="2"/>
  <c r="H119" i="2"/>
  <c r="B292" i="2"/>
  <c r="C144" i="2"/>
  <c r="G252" i="2"/>
  <c r="G144" i="2"/>
  <c r="G110" i="2"/>
  <c r="F374" i="2"/>
  <c r="F67" i="2"/>
  <c r="H473" i="2"/>
  <c r="B70" i="2"/>
  <c r="K214" i="2"/>
  <c r="C241" i="2"/>
  <c r="G224" i="2"/>
  <c r="B106" i="2"/>
  <c r="H215" i="2"/>
  <c r="B177" i="2"/>
  <c r="C300" i="2"/>
  <c r="C243" i="2"/>
  <c r="F358" i="2"/>
  <c r="E480" i="2"/>
  <c r="H474" i="2"/>
  <c r="B428" i="2"/>
  <c r="G362" i="2"/>
  <c r="G268" i="2"/>
  <c r="F324" i="2"/>
  <c r="H69" i="2"/>
  <c r="F169" i="2"/>
  <c r="C132" i="2"/>
  <c r="H245" i="2"/>
  <c r="K301" i="2"/>
  <c r="B189" i="2"/>
  <c r="G162" i="2"/>
  <c r="B367" i="2"/>
  <c r="C465" i="2"/>
  <c r="F319" i="2"/>
  <c r="H339" i="2"/>
  <c r="G288" i="2"/>
  <c r="B109" i="2"/>
  <c r="K252" i="2"/>
  <c r="H342" i="2"/>
  <c r="K475" i="2"/>
  <c r="K448" i="2"/>
  <c r="H465" i="2"/>
  <c r="K182" i="2"/>
  <c r="K50" i="2"/>
  <c r="K174" i="2"/>
  <c r="H307" i="2"/>
  <c r="B187" i="2"/>
  <c r="F22" i="2"/>
  <c r="K407" i="2"/>
  <c r="E406" i="2"/>
  <c r="C279" i="2"/>
  <c r="F311" i="2"/>
  <c r="F113" i="2"/>
  <c r="G194" i="2"/>
  <c r="G176" i="2"/>
  <c r="G131" i="2"/>
  <c r="E119" i="2"/>
  <c r="E27" i="2"/>
  <c r="C58" i="2"/>
  <c r="G96" i="2"/>
  <c r="F254" i="2"/>
  <c r="B26" i="2"/>
  <c r="F155" i="2"/>
  <c r="E111" i="2"/>
  <c r="F68" i="2"/>
  <c r="H391" i="2"/>
  <c r="C263" i="2"/>
  <c r="E304" i="2"/>
  <c r="H231" i="2"/>
  <c r="B91" i="2"/>
  <c r="G104" i="2"/>
  <c r="K122" i="2"/>
  <c r="E82" i="2"/>
  <c r="K79" i="2"/>
  <c r="G303" i="2"/>
  <c r="G64" i="2"/>
  <c r="F212" i="2"/>
  <c r="E193" i="2"/>
  <c r="C278" i="2"/>
  <c r="H328" i="2"/>
  <c r="H208" i="2"/>
  <c r="E181" i="2"/>
  <c r="G296" i="2"/>
  <c r="B243" i="2"/>
  <c r="C219" i="2"/>
  <c r="E167" i="2"/>
  <c r="B261" i="2"/>
  <c r="F158" i="2"/>
  <c r="B265" i="2"/>
  <c r="H305" i="2"/>
  <c r="K343" i="2"/>
  <c r="K204" i="2"/>
  <c r="C326" i="2"/>
  <c r="E287" i="2"/>
  <c r="G170" i="2"/>
  <c r="B113" i="2"/>
  <c r="F414" i="2"/>
  <c r="E201" i="2"/>
  <c r="K153" i="2"/>
  <c r="B35" i="2"/>
  <c r="C50" i="2"/>
  <c r="F475" i="2"/>
  <c r="K171" i="2"/>
  <c r="H401" i="2"/>
  <c r="E381" i="2"/>
  <c r="F19" i="2"/>
  <c r="K64" i="2"/>
  <c r="B18" i="2"/>
  <c r="B190" i="2"/>
  <c r="F231" i="2"/>
  <c r="E290" i="2"/>
  <c r="F105" i="2"/>
  <c r="G445" i="2"/>
  <c r="K307" i="2"/>
  <c r="E185" i="2"/>
  <c r="F121" i="2"/>
  <c r="B355" i="2"/>
  <c r="B166" i="2"/>
  <c r="E222" i="2"/>
  <c r="F291" i="2"/>
  <c r="F42" i="2"/>
  <c r="K173" i="2"/>
  <c r="C226" i="2"/>
  <c r="F164" i="2"/>
  <c r="H192" i="2"/>
  <c r="E409" i="2"/>
  <c r="K101" i="2"/>
  <c r="B57" i="2"/>
  <c r="F119" i="2"/>
  <c r="E45" i="2"/>
  <c r="C168" i="2"/>
  <c r="B212" i="2"/>
  <c r="F390" i="2"/>
  <c r="F24" i="2"/>
  <c r="F81" i="2"/>
  <c r="E229" i="2"/>
  <c r="G76" i="2"/>
  <c r="C135" i="2"/>
  <c r="H424" i="2"/>
  <c r="G254" i="2"/>
  <c r="H403" i="2"/>
  <c r="E321" i="2"/>
  <c r="H122" i="2"/>
  <c r="H479" i="2"/>
  <c r="F387" i="2"/>
  <c r="B363" i="2"/>
  <c r="C338" i="2"/>
  <c r="E170" i="2"/>
  <c r="G409" i="2"/>
  <c r="H385" i="2"/>
  <c r="E238" i="2"/>
  <c r="B412" i="2"/>
  <c r="B104" i="2"/>
  <c r="F400" i="2"/>
  <c r="F166" i="2"/>
  <c r="B103" i="2"/>
  <c r="E81" i="2"/>
  <c r="F174" i="2"/>
  <c r="E177" i="2"/>
  <c r="G299" i="2"/>
  <c r="C372" i="2"/>
  <c r="H238" i="2"/>
  <c r="B121" i="2"/>
  <c r="E278" i="2"/>
  <c r="H278" i="2"/>
  <c r="C357" i="2"/>
  <c r="B334" i="2"/>
  <c r="F215" i="2"/>
  <c r="G221" i="2"/>
  <c r="G125" i="2"/>
  <c r="F9" i="2"/>
  <c r="C178" i="2"/>
  <c r="G330" i="2"/>
  <c r="B270" i="2"/>
  <c r="G118" i="2"/>
  <c r="G136" i="2"/>
  <c r="F184" i="2"/>
  <c r="B140" i="2"/>
  <c r="B308" i="2"/>
  <c r="E143" i="2"/>
  <c r="B95" i="2"/>
  <c r="K427" i="2"/>
  <c r="G189" i="2"/>
  <c r="K107" i="2"/>
  <c r="F17" i="2"/>
  <c r="C49" i="2"/>
  <c r="C183" i="2"/>
  <c r="C235" i="2"/>
  <c r="E112" i="2"/>
  <c r="H156" i="2"/>
  <c r="K68" i="2"/>
  <c r="G281" i="2"/>
  <c r="E449" i="2"/>
  <c r="C189" i="2"/>
  <c r="B336" i="2"/>
  <c r="B420" i="2"/>
  <c r="F416" i="2"/>
  <c r="K109" i="2"/>
  <c r="K453" i="2"/>
  <c r="K261" i="2"/>
  <c r="B172" i="2"/>
  <c r="C87" i="2"/>
  <c r="H289" i="2"/>
  <c r="G126" i="2"/>
  <c r="G453" i="2"/>
  <c r="K327" i="2"/>
  <c r="C47" i="2"/>
  <c r="B159" i="2"/>
  <c r="K264" i="2"/>
  <c r="G71" i="2"/>
  <c r="G172" i="2"/>
  <c r="H197" i="2"/>
  <c r="H319" i="2"/>
  <c r="K12" i="2"/>
  <c r="K111" i="2"/>
  <c r="H139" i="2"/>
  <c r="E42" i="2"/>
  <c r="E47" i="2"/>
  <c r="H166" i="2"/>
  <c r="E219" i="2"/>
  <c r="C22" i="2"/>
  <c r="C213" i="2"/>
  <c r="F392" i="2"/>
  <c r="G249" i="2"/>
  <c r="B273" i="2"/>
  <c r="E216" i="2"/>
  <c r="K98" i="2"/>
  <c r="H18" i="2"/>
  <c r="H33" i="2"/>
  <c r="E169" i="2"/>
  <c r="K139" i="2"/>
  <c r="F253" i="2"/>
  <c r="G218" i="2"/>
  <c r="C9" i="2"/>
  <c r="C253" i="2"/>
  <c r="G115" i="2"/>
  <c r="H274" i="2"/>
  <c r="C68" i="2"/>
  <c r="H244" i="2"/>
  <c r="B206" i="2"/>
  <c r="B277" i="2"/>
  <c r="H68" i="2"/>
  <c r="C267" i="2"/>
  <c r="E220" i="2"/>
  <c r="G150" i="2"/>
  <c r="C65" i="2"/>
  <c r="G75" i="2"/>
  <c r="F307" i="2"/>
  <c r="K413" i="2"/>
  <c r="C138" i="2"/>
  <c r="G94" i="2"/>
  <c r="K156" i="2"/>
  <c r="E89" i="2"/>
  <c r="H480" i="2"/>
  <c r="C182" i="2"/>
  <c r="K236" i="2"/>
  <c r="E425" i="2"/>
  <c r="H158" i="2"/>
  <c r="G306" i="2"/>
  <c r="C340" i="2"/>
  <c r="G26" i="2"/>
  <c r="H52" i="2"/>
  <c r="C407" i="2"/>
  <c r="G106" i="2"/>
  <c r="F466" i="2"/>
  <c r="K10" i="2"/>
  <c r="H247" i="2"/>
  <c r="K260" i="2"/>
  <c r="K309" i="2"/>
  <c r="C239" i="2"/>
  <c r="F299" i="2"/>
  <c r="F177" i="2"/>
  <c r="K405" i="2"/>
  <c r="F315" i="2"/>
  <c r="B371" i="2"/>
  <c r="C179" i="2"/>
  <c r="K348" i="2"/>
  <c r="G267" i="2"/>
  <c r="C282" i="2"/>
  <c r="G361" i="2"/>
  <c r="B11" i="2"/>
  <c r="B415" i="2"/>
  <c r="F388" i="2"/>
  <c r="C244" i="2"/>
  <c r="H170" i="2"/>
  <c r="H235" i="2"/>
  <c r="B197" i="2"/>
  <c r="G376" i="2"/>
  <c r="E312" i="2"/>
  <c r="C305" i="2"/>
  <c r="G169" i="2"/>
  <c r="F413" i="2"/>
  <c r="C327" i="2"/>
  <c r="E453" i="2"/>
  <c r="G396" i="2"/>
  <c r="G369" i="2"/>
  <c r="H178" i="2"/>
  <c r="K211" i="2"/>
  <c r="K249" i="2"/>
  <c r="E79" i="2"/>
  <c r="H55" i="2"/>
  <c r="K240" i="2"/>
  <c r="H417" i="2"/>
  <c r="B364" i="2"/>
  <c r="E315" i="2"/>
  <c r="H316" i="2"/>
  <c r="B452" i="2"/>
  <c r="B142" i="2"/>
  <c r="B10" i="2"/>
  <c r="G161" i="2"/>
  <c r="B285" i="2"/>
  <c r="F175" i="2"/>
  <c r="B409" i="2"/>
  <c r="K45" i="2"/>
  <c r="B260" i="2"/>
  <c r="G121" i="2"/>
  <c r="F259" i="2"/>
  <c r="E239" i="2"/>
  <c r="C176" i="2"/>
  <c r="F221" i="2"/>
  <c r="H182" i="2"/>
  <c r="F228" i="2"/>
  <c r="F219" i="2"/>
  <c r="G368" i="2"/>
  <c r="B434" i="2"/>
  <c r="C128" i="2"/>
  <c r="F402" i="2"/>
  <c r="H467" i="2"/>
  <c r="F217" i="2"/>
  <c r="B229" i="2"/>
  <c r="K102" i="2"/>
  <c r="K154" i="2"/>
  <c r="B341" i="2"/>
  <c r="C80" i="2"/>
  <c r="H400" i="2"/>
  <c r="E260" i="2"/>
  <c r="B89" i="2"/>
  <c r="K137" i="2"/>
  <c r="H92" i="2"/>
  <c r="K159" i="2"/>
  <c r="F443" i="2"/>
  <c r="B356" i="2"/>
  <c r="E438" i="2"/>
  <c r="C272" i="2"/>
  <c r="K430" i="2"/>
  <c r="G320" i="2"/>
  <c r="C43" i="2"/>
  <c r="F27" i="2"/>
  <c r="G191" i="2"/>
  <c r="G293" i="2"/>
  <c r="F238" i="2"/>
  <c r="H28" i="2"/>
  <c r="G23" i="2"/>
  <c r="B284" i="2"/>
  <c r="F213" i="2"/>
  <c r="H50" i="2"/>
  <c r="F227" i="2"/>
  <c r="E60" i="2"/>
  <c r="F49" i="2"/>
  <c r="C112" i="2"/>
  <c r="E66" i="2"/>
  <c r="K160" i="2"/>
  <c r="K382" i="2"/>
  <c r="B129" i="2"/>
  <c r="E131" i="2"/>
  <c r="F90" i="2"/>
  <c r="C121" i="2"/>
  <c r="E236" i="2"/>
  <c r="C245" i="2"/>
  <c r="B210" i="2"/>
  <c r="H354" i="2"/>
  <c r="E93" i="2"/>
  <c r="H271" i="2"/>
  <c r="B69" i="2"/>
  <c r="E400" i="2"/>
  <c r="G90" i="2"/>
  <c r="H159" i="2"/>
  <c r="G264" i="2"/>
  <c r="K100" i="2"/>
  <c r="E231" i="2"/>
  <c r="F21" i="2"/>
  <c r="C167" i="2"/>
  <c r="B196" i="2"/>
  <c r="G31" i="2"/>
  <c r="K311" i="2"/>
  <c r="H382" i="2"/>
  <c r="K39" i="2"/>
  <c r="K344" i="2"/>
  <c r="H251" i="2"/>
  <c r="G378" i="2"/>
  <c r="H294" i="2"/>
  <c r="H127" i="2"/>
  <c r="E203" i="2"/>
  <c r="G212" i="2"/>
  <c r="K319" i="2"/>
  <c r="B300" i="2"/>
  <c r="B328" i="2"/>
  <c r="B33" i="2"/>
  <c r="C257" i="2"/>
  <c r="B393" i="2"/>
  <c r="G432" i="2"/>
  <c r="K400" i="2"/>
  <c r="K75" i="2"/>
  <c r="B144" i="2"/>
  <c r="G365" i="2"/>
  <c r="E340" i="2"/>
  <c r="K250" i="2"/>
  <c r="H239" i="2"/>
  <c r="G240" i="2"/>
  <c r="C16" i="2"/>
  <c r="H75" i="2"/>
  <c r="G157" i="2"/>
  <c r="B21" i="2"/>
  <c r="G381" i="2"/>
  <c r="E426" i="2"/>
  <c r="K78" i="2"/>
  <c r="H59" i="2"/>
  <c r="F127" i="2"/>
  <c r="G470" i="2"/>
  <c r="G102" i="2"/>
  <c r="K337" i="2"/>
  <c r="G339" i="2"/>
  <c r="E248" i="2"/>
  <c r="F286" i="2"/>
  <c r="F87" i="2"/>
  <c r="E9" i="2"/>
  <c r="B344" i="2"/>
  <c r="F371" i="2"/>
  <c r="G100" i="2"/>
  <c r="H225" i="2"/>
  <c r="H216" i="2"/>
  <c r="E202" i="2"/>
  <c r="G140" i="2"/>
  <c r="H26" i="2"/>
  <c r="C42" i="2"/>
  <c r="G247" i="2"/>
  <c r="K247" i="2"/>
  <c r="B233" i="2"/>
  <c r="E171" i="2"/>
  <c r="F179" i="2"/>
  <c r="K103" i="2"/>
  <c r="H115" i="2"/>
  <c r="E31" i="2"/>
  <c r="H257" i="2"/>
  <c r="B179" i="2"/>
  <c r="H151" i="2"/>
  <c r="F408" i="2"/>
  <c r="E55" i="2"/>
  <c r="B314" i="2"/>
  <c r="C268" i="2"/>
  <c r="F322" i="2"/>
  <c r="F296" i="2"/>
  <c r="H352" i="2"/>
  <c r="B361" i="2"/>
  <c r="K94" i="2"/>
  <c r="B139" i="2"/>
  <c r="K23" i="2"/>
  <c r="E101" i="2"/>
  <c r="H427" i="2"/>
  <c r="E427" i="2"/>
  <c r="G259" i="2"/>
  <c r="K262" i="2"/>
  <c r="C188" i="2"/>
  <c r="H221" i="2"/>
  <c r="C423" i="2"/>
  <c r="K284" i="2"/>
  <c r="E14" i="2"/>
  <c r="G153" i="2"/>
  <c r="K126" i="2"/>
  <c r="B52" i="2"/>
  <c r="E129" i="2"/>
  <c r="G436" i="2"/>
  <c r="G30" i="2"/>
  <c r="C165" i="2"/>
  <c r="K320" i="2"/>
  <c r="B42" i="2"/>
  <c r="B354" i="2"/>
  <c r="B138" i="2"/>
  <c r="C158" i="2"/>
  <c r="K129" i="2"/>
  <c r="H149" i="2"/>
  <c r="G313" i="2"/>
  <c r="G203" i="2"/>
  <c r="H58" i="2"/>
  <c r="F126" i="2"/>
  <c r="K269" i="2"/>
  <c r="H86" i="2"/>
  <c r="B208" i="2"/>
  <c r="K136" i="2"/>
  <c r="H189" i="2"/>
  <c r="K192" i="2"/>
  <c r="H24" i="2"/>
  <c r="E175" i="2"/>
  <c r="G300" i="2"/>
  <c r="F178" i="2"/>
  <c r="H85" i="2"/>
  <c r="E374" i="2"/>
  <c r="B48" i="2"/>
  <c r="K223" i="2"/>
  <c r="G187" i="2"/>
  <c r="H196" i="2"/>
  <c r="C394" i="2"/>
  <c r="H76" i="2"/>
  <c r="E140" i="2"/>
  <c r="G82" i="2"/>
  <c r="K57" i="2"/>
  <c r="K272" i="2"/>
  <c r="B174" i="2"/>
  <c r="H462" i="2"/>
  <c r="B185" i="2"/>
  <c r="E223" i="2"/>
  <c r="B83" i="2"/>
  <c r="G223" i="2"/>
  <c r="K186" i="2"/>
  <c r="K451" i="2"/>
  <c r="B32" i="2"/>
  <c r="G81" i="2"/>
  <c r="H263" i="2"/>
  <c r="C109" i="2"/>
  <c r="C98" i="2"/>
  <c r="K164" i="2"/>
  <c r="E420" i="2"/>
  <c r="F18" i="2"/>
  <c r="H200" i="2"/>
  <c r="F117" i="2"/>
  <c r="K200" i="2"/>
  <c r="E288" i="2"/>
  <c r="G238" i="2"/>
  <c r="F458" i="2"/>
  <c r="B387" i="2"/>
  <c r="F290" i="2"/>
  <c r="C449" i="2"/>
  <c r="K433" i="2"/>
  <c r="H376" i="2"/>
  <c r="H42" i="2"/>
  <c r="F190" i="2"/>
  <c r="F25" i="2"/>
  <c r="G318" i="2"/>
  <c r="F472" i="2"/>
  <c r="C142" i="2"/>
  <c r="G180" i="2"/>
  <c r="K383" i="2"/>
  <c r="F233" i="2"/>
  <c r="E395" i="2"/>
  <c r="F203" i="2"/>
  <c r="G476" i="2"/>
  <c r="G270" i="2"/>
  <c r="H246" i="2"/>
  <c r="H348" i="2"/>
  <c r="G56" i="2"/>
  <c r="B476" i="2"/>
  <c r="K444" i="2"/>
  <c r="H266" i="2"/>
  <c r="K370" i="2"/>
  <c r="H45" i="2"/>
  <c r="H77" i="2"/>
  <c r="F477" i="2"/>
  <c r="F429" i="2"/>
  <c r="H190" i="2"/>
  <c r="E192" i="2"/>
  <c r="H160" i="2"/>
  <c r="E440" i="2"/>
  <c r="H218" i="2"/>
  <c r="K205" i="2"/>
  <c r="K166" i="2"/>
  <c r="E95" i="2"/>
  <c r="B100" i="2"/>
  <c r="C196" i="2"/>
  <c r="C259" i="2"/>
  <c r="K199" i="2"/>
  <c r="G92" i="2"/>
  <c r="B293" i="2"/>
  <c r="E270" i="2"/>
  <c r="F417" i="2"/>
  <c r="K304" i="2"/>
  <c r="E252" i="2"/>
  <c r="E221" i="2"/>
  <c r="G134" i="2"/>
  <c r="H83" i="2"/>
  <c r="K36" i="2"/>
  <c r="G19" i="2"/>
  <c r="H329" i="2"/>
  <c r="K292" i="2"/>
  <c r="E242" i="2"/>
  <c r="C265" i="2"/>
  <c r="B266" i="2"/>
  <c r="F333" i="2"/>
  <c r="B137" i="2"/>
  <c r="C421" i="2"/>
  <c r="C105" i="2"/>
  <c r="C170" i="2"/>
  <c r="G245" i="2"/>
  <c r="H470" i="2"/>
  <c r="G417" i="2"/>
  <c r="E355" i="2"/>
  <c r="F252" i="2"/>
  <c r="C362" i="2"/>
  <c r="F261" i="2"/>
  <c r="C457" i="2"/>
  <c r="C285" i="2"/>
  <c r="E303" i="2"/>
  <c r="B169" i="2"/>
  <c r="H145" i="2"/>
  <c r="E69" i="2"/>
  <c r="E442" i="2"/>
  <c r="C299" i="2"/>
  <c r="K380" i="2"/>
  <c r="B188" i="2"/>
  <c r="K210" i="2"/>
  <c r="K13" i="2"/>
  <c r="G328" i="2"/>
  <c r="K73" i="2"/>
  <c r="G327" i="2"/>
  <c r="C277" i="2"/>
  <c r="B360" i="2"/>
  <c r="E137" i="2"/>
  <c r="C79" i="2"/>
  <c r="C118" i="2"/>
  <c r="F448" i="2"/>
  <c r="H298" i="2"/>
  <c r="E382" i="2"/>
  <c r="K179" i="2"/>
  <c r="E211" i="2"/>
  <c r="B257" i="2"/>
  <c r="G342" i="2"/>
  <c r="G21" i="2"/>
  <c r="G163" i="2"/>
  <c r="C349" i="2"/>
  <c r="F260" i="2"/>
  <c r="F114" i="2"/>
  <c r="K35" i="2"/>
  <c r="E96" i="2"/>
  <c r="B145" i="2"/>
  <c r="B192" i="2"/>
  <c r="B399" i="2"/>
  <c r="B281" i="2"/>
  <c r="E107" i="2"/>
  <c r="K455" i="2"/>
  <c r="E90" i="2"/>
  <c r="E405" i="2"/>
  <c r="C383" i="2"/>
  <c r="E378" i="2"/>
  <c r="K443" i="2"/>
  <c r="B324" i="2"/>
  <c r="K215" i="2"/>
  <c r="C102" i="2"/>
  <c r="E431" i="2"/>
  <c r="F332" i="2"/>
  <c r="H193" i="2"/>
  <c r="B29" i="2"/>
  <c r="E358" i="2"/>
  <c r="K342" i="2"/>
  <c r="B329" i="2"/>
  <c r="B468" i="2"/>
  <c r="G433" i="2"/>
  <c r="E437" i="2"/>
  <c r="B235" i="2"/>
  <c r="E165" i="2"/>
  <c r="E351" i="2"/>
  <c r="E289" i="2"/>
  <c r="B373" i="2"/>
  <c r="F242" i="2"/>
  <c r="E297" i="2"/>
  <c r="K187" i="2"/>
  <c r="H240" i="2"/>
  <c r="C366" i="2"/>
  <c r="C223" i="2"/>
  <c r="K318" i="2"/>
  <c r="G332" i="2"/>
  <c r="B352" i="2"/>
  <c r="B125" i="2"/>
  <c r="H43" i="2"/>
  <c r="E189" i="2"/>
  <c r="K96" i="2"/>
  <c r="C108" i="2"/>
  <c r="G87" i="2"/>
  <c r="K120" i="2"/>
  <c r="E311" i="2"/>
  <c r="H365" i="2"/>
  <c r="K81" i="2"/>
  <c r="F66" i="2"/>
  <c r="C389" i="2"/>
  <c r="C180" i="2"/>
  <c r="K396" i="2"/>
  <c r="G167" i="2"/>
  <c r="K231" i="2"/>
  <c r="C31" i="2"/>
  <c r="B237" i="2"/>
  <c r="K225" i="2"/>
  <c r="G219" i="2"/>
  <c r="F44" i="2"/>
  <c r="G277" i="2"/>
  <c r="K395" i="2"/>
  <c r="G289" i="2"/>
  <c r="B287" i="2"/>
  <c r="F182" i="2"/>
  <c r="H194" i="2"/>
  <c r="G195" i="2"/>
  <c r="C255" i="2"/>
  <c r="G233" i="2"/>
  <c r="E10" i="2"/>
  <c r="G275" i="2"/>
  <c r="F441" i="2"/>
  <c r="G151" i="2"/>
  <c r="E274" i="2"/>
  <c r="B294" i="2"/>
  <c r="B282" i="2"/>
  <c r="E172" i="2"/>
  <c r="H377" i="2"/>
  <c r="E84" i="2"/>
  <c r="B84" i="2"/>
  <c r="B226" i="2"/>
  <c r="G66" i="2"/>
  <c r="K232" i="2"/>
  <c r="C351" i="2"/>
  <c r="G352" i="2"/>
  <c r="H91" i="2"/>
  <c r="K283" i="2"/>
  <c r="E464" i="2"/>
  <c r="E166" i="2"/>
  <c r="E447" i="2"/>
  <c r="H95" i="2"/>
  <c r="E325" i="2"/>
  <c r="H254" i="2"/>
  <c r="C96" i="2"/>
  <c r="E130" i="2"/>
  <c r="H105" i="2"/>
  <c r="H370" i="2"/>
  <c r="E313" i="2"/>
  <c r="G374" i="2"/>
  <c r="C390" i="2"/>
  <c r="C204" i="2"/>
  <c r="F183" i="2"/>
  <c r="H56" i="2"/>
  <c r="K220" i="2"/>
  <c r="C211" i="2"/>
  <c r="G333" i="2"/>
  <c r="C27" i="2"/>
  <c r="G291" i="2"/>
  <c r="H104" i="2"/>
  <c r="B34" i="2"/>
  <c r="E149" i="2"/>
  <c r="B112" i="2"/>
  <c r="F225" i="2"/>
  <c r="H185" i="2"/>
  <c r="E380" i="2"/>
  <c r="C152" i="2"/>
  <c r="G440" i="2"/>
  <c r="B97" i="2"/>
  <c r="K131" i="2"/>
  <c r="C323" i="2"/>
  <c r="F368" i="2"/>
  <c r="F474" i="2"/>
  <c r="G290" i="2"/>
  <c r="C136" i="2"/>
  <c r="B63" i="2"/>
  <c r="C363" i="2"/>
  <c r="K85" i="2"/>
  <c r="G25" i="2"/>
  <c r="H111" i="2"/>
  <c r="G143" i="2"/>
  <c r="F369" i="2"/>
  <c r="C442" i="2"/>
  <c r="F321" i="2"/>
  <c r="E430" i="2"/>
  <c r="G276" i="2"/>
  <c r="B108" i="2"/>
  <c r="K325" i="2"/>
  <c r="E347" i="2"/>
  <c r="H222" i="2"/>
  <c r="F118" i="2"/>
  <c r="B231" i="2"/>
  <c r="G10" i="2"/>
  <c r="C319" i="2"/>
  <c r="H378" i="2"/>
  <c r="G429" i="2"/>
  <c r="K44" i="2"/>
  <c r="E329" i="2"/>
  <c r="G345" i="2"/>
  <c r="E191" i="2"/>
  <c r="E432" i="2"/>
  <c r="H362" i="2"/>
  <c r="F229" i="2"/>
  <c r="G340" i="2"/>
  <c r="G229" i="2"/>
  <c r="G380" i="2"/>
  <c r="C364" i="2"/>
  <c r="B123" i="2"/>
  <c r="K288" i="2"/>
  <c r="H358" i="2"/>
  <c r="H433" i="2"/>
  <c r="G108" i="2"/>
  <c r="F84" i="2"/>
  <c r="F243" i="2"/>
  <c r="G438" i="2"/>
  <c r="G250" i="2"/>
  <c r="K143" i="2"/>
  <c r="H98" i="2"/>
  <c r="F192" i="2"/>
  <c r="H210" i="2"/>
  <c r="E422" i="2"/>
  <c r="F52" i="2"/>
  <c r="H129" i="2"/>
  <c r="C67" i="2"/>
  <c r="K11" i="2"/>
  <c r="H217" i="2"/>
  <c r="E155" i="2"/>
  <c r="G471" i="2"/>
  <c r="B105" i="2"/>
  <c r="E187" i="2"/>
  <c r="H404" i="2"/>
  <c r="K458" i="2"/>
  <c r="G158" i="2"/>
  <c r="E62" i="2"/>
  <c r="E434" i="2"/>
  <c r="E326" i="2"/>
  <c r="H333" i="2"/>
  <c r="E415" i="2"/>
  <c r="K437" i="2"/>
  <c r="F218" i="2"/>
  <c r="H409" i="2"/>
  <c r="H38" i="2"/>
  <c r="K346" i="2"/>
  <c r="E336" i="2"/>
  <c r="C218" i="2"/>
  <c r="K397" i="2"/>
  <c r="E411" i="2"/>
  <c r="F355" i="2"/>
  <c r="E456" i="2"/>
  <c r="H460" i="2"/>
  <c r="E276" i="2"/>
  <c r="F122" i="2"/>
  <c r="H450" i="2"/>
  <c r="B386" i="2"/>
  <c r="C56" i="2"/>
  <c r="G375" i="2"/>
  <c r="E232" i="2"/>
  <c r="F207" i="2"/>
  <c r="C161" i="2"/>
  <c r="C200" i="2"/>
  <c r="E446" i="2"/>
  <c r="F366" i="2"/>
  <c r="G479" i="2"/>
  <c r="F430" i="2"/>
  <c r="E305" i="2"/>
  <c r="G447" i="2"/>
  <c r="E209" i="2"/>
  <c r="G366" i="2"/>
  <c r="C208" i="2"/>
  <c r="G346" i="2"/>
  <c r="C391" i="2"/>
  <c r="K53" i="2"/>
  <c r="E127" i="2"/>
  <c r="F389" i="2"/>
  <c r="G260" i="2"/>
  <c r="C369" i="2"/>
  <c r="C431" i="2"/>
  <c r="C287" i="2"/>
  <c r="F464" i="2"/>
  <c r="E375" i="2"/>
  <c r="H456" i="2"/>
  <c r="E141" i="2"/>
  <c r="E392" i="2"/>
  <c r="C432" i="2"/>
  <c r="K467" i="2"/>
  <c r="C336" i="2"/>
  <c r="C360" i="2"/>
  <c r="G294" i="2"/>
  <c r="H330" i="2"/>
  <c r="K442" i="2"/>
  <c r="G46" i="2"/>
  <c r="K245" i="2"/>
  <c r="C477" i="2"/>
  <c r="H396" i="2"/>
  <c r="K290" i="2"/>
  <c r="B402" i="2"/>
  <c r="K286" i="2"/>
  <c r="H163" i="2"/>
  <c r="F405" i="2"/>
  <c r="F372" i="2"/>
  <c r="C281" i="2"/>
  <c r="K480" i="2"/>
  <c r="G464" i="2"/>
  <c r="C339" i="2"/>
  <c r="B337" i="2"/>
  <c r="F391" i="2"/>
  <c r="B365" i="2"/>
  <c r="C202" i="2"/>
  <c r="E460" i="2"/>
  <c r="G449" i="2"/>
  <c r="K411" i="2"/>
  <c r="B422" i="2"/>
  <c r="F343" i="2"/>
  <c r="F412" i="2"/>
  <c r="C436" i="2"/>
  <c r="B445" i="2"/>
  <c r="K410" i="2"/>
  <c r="G68" i="2"/>
  <c r="F98" i="2"/>
  <c r="H386" i="2"/>
  <c r="H379" i="2"/>
  <c r="F445" i="2"/>
  <c r="B209" i="2"/>
  <c r="C461" i="2"/>
  <c r="F419" i="2"/>
  <c r="C290" i="2"/>
  <c r="G348" i="2"/>
  <c r="K336" i="2"/>
  <c r="K274" i="2"/>
  <c r="G124" i="2"/>
  <c r="G354" i="2"/>
  <c r="E470" i="2"/>
  <c r="E286" i="2"/>
  <c r="C229" i="2"/>
  <c r="B436" i="2"/>
  <c r="C428" i="2"/>
  <c r="E309" i="2"/>
  <c r="B297" i="2"/>
  <c r="C409" i="2"/>
  <c r="C309" i="2"/>
  <c r="G397" i="2"/>
  <c r="E320" i="2"/>
  <c r="F420" i="2"/>
  <c r="G232" i="2"/>
  <c r="E46" i="2"/>
  <c r="K180" i="2"/>
  <c r="F211" i="2"/>
  <c r="G457" i="2"/>
  <c r="F303" i="2"/>
  <c r="K114" i="2"/>
  <c r="E247" i="2"/>
  <c r="G192" i="2"/>
  <c r="K313" i="2"/>
  <c r="K357" i="2"/>
  <c r="B455" i="2"/>
  <c r="G22" i="2"/>
  <c r="B440" i="2"/>
  <c r="F93" i="2"/>
  <c r="E19" i="2"/>
  <c r="C284" i="2"/>
  <c r="E30" i="2"/>
  <c r="G228" i="2"/>
  <c r="G480" i="2"/>
  <c r="B207" i="2"/>
  <c r="B148" i="2"/>
  <c r="F440" i="2"/>
  <c r="B149" i="2"/>
  <c r="H336" i="2"/>
  <c r="G59" i="2"/>
  <c r="E445" i="2"/>
  <c r="F426" i="2"/>
  <c r="G419" i="2"/>
  <c r="F247" i="2"/>
  <c r="G272" i="2"/>
  <c r="E398" i="2"/>
  <c r="G401" i="2"/>
  <c r="F453" i="2"/>
  <c r="E477" i="2"/>
  <c r="G358" i="2"/>
  <c r="C437" i="2"/>
  <c r="B457" i="2"/>
  <c r="E324" i="2"/>
  <c r="G139" i="2"/>
  <c r="C215" i="2"/>
  <c r="C116" i="2"/>
  <c r="B238" i="2"/>
  <c r="E339" i="2"/>
  <c r="G423" i="2"/>
  <c r="F345" i="2"/>
  <c r="B316" i="2"/>
  <c r="E379" i="2"/>
  <c r="H169" i="2"/>
  <c r="G391" i="2"/>
  <c r="C395" i="2"/>
  <c r="B275" i="2"/>
  <c r="E337" i="2"/>
  <c r="H314" i="2"/>
  <c r="C405" i="2"/>
  <c r="C330" i="2"/>
  <c r="E408" i="2"/>
  <c r="F418" i="2"/>
  <c r="H399" i="2"/>
  <c r="F346" i="2"/>
  <c r="F257" i="2"/>
  <c r="E15" i="2"/>
  <c r="E16" i="2"/>
  <c r="C296" i="2"/>
  <c r="K316" i="2"/>
  <c r="F438" i="2"/>
  <c r="G127" i="2"/>
  <c r="H478" i="2"/>
  <c r="H430" i="2"/>
  <c r="C411" i="2"/>
  <c r="H272" i="2"/>
  <c r="G248" i="2"/>
  <c r="H74" i="2"/>
  <c r="K181" i="2"/>
  <c r="C424" i="2"/>
  <c r="C72" i="2"/>
  <c r="H54" i="2"/>
  <c r="B279" i="2"/>
  <c r="H311" i="2"/>
  <c r="G99" i="2"/>
  <c r="H340" i="2"/>
  <c r="K464" i="2"/>
  <c r="K436" i="2"/>
  <c r="H205" i="2"/>
  <c r="K447" i="2"/>
  <c r="G155" i="2"/>
  <c r="E370" i="2"/>
  <c r="B193" i="2"/>
  <c r="C347" i="2"/>
  <c r="G231" i="2"/>
  <c r="K462" i="2"/>
  <c r="E271" i="2"/>
  <c r="C350" i="2"/>
  <c r="C379" i="2"/>
  <c r="F403" i="2"/>
  <c r="B417" i="2"/>
  <c r="B343" i="2"/>
  <c r="K203" i="2"/>
  <c r="H184" i="2"/>
  <c r="F341" i="2"/>
  <c r="K263" i="2"/>
  <c r="F85" i="2"/>
  <c r="G314" i="2"/>
  <c r="H313" i="2"/>
  <c r="B419" i="2"/>
  <c r="B306" i="2"/>
  <c r="H323" i="2"/>
  <c r="C316" i="2"/>
  <c r="H273" i="2"/>
  <c r="B411" i="2"/>
  <c r="B427" i="2"/>
  <c r="C126" i="2"/>
  <c r="G39" i="2"/>
  <c r="F396" i="2"/>
  <c r="C275" i="2"/>
  <c r="C303" i="2"/>
  <c r="H292" i="2"/>
  <c r="B110" i="2"/>
  <c r="F274" i="2"/>
  <c r="B346" i="2"/>
  <c r="F226" i="2"/>
  <c r="K372" i="2"/>
  <c r="C230" i="2"/>
  <c r="H380" i="2"/>
  <c r="F356" i="2"/>
  <c r="F102" i="2"/>
  <c r="G468" i="2"/>
  <c r="C125" i="2"/>
  <c r="E334" i="2"/>
  <c r="E104" i="2"/>
  <c r="C294" i="2"/>
  <c r="B201" i="2"/>
  <c r="H233" i="2"/>
  <c r="F47" i="2"/>
  <c r="C175" i="2"/>
  <c r="C440" i="2"/>
  <c r="G135" i="2"/>
  <c r="G88" i="2"/>
  <c r="H395" i="2"/>
  <c r="F411" i="2"/>
  <c r="G48" i="2"/>
  <c r="K201" i="2"/>
  <c r="C207" i="2"/>
  <c r="F220" i="2"/>
  <c r="E467" i="2"/>
  <c r="C333" i="2"/>
  <c r="C66" i="2"/>
  <c r="G370" i="2"/>
  <c r="E21" i="2"/>
  <c r="H426" i="2"/>
  <c r="F235" i="2"/>
  <c r="H63" i="2"/>
  <c r="K384" i="2"/>
  <c r="K52" i="2"/>
  <c r="E117" i="2"/>
  <c r="E473" i="2"/>
  <c r="F193" i="2"/>
  <c r="H15" i="2"/>
  <c r="H355" i="2"/>
  <c r="B424" i="2"/>
  <c r="B60" i="2"/>
  <c r="G385" i="2"/>
  <c r="C467" i="2"/>
  <c r="F437" i="2"/>
  <c r="E283" i="2"/>
  <c r="G263" i="2"/>
  <c r="F94" i="2"/>
  <c r="F80" i="2"/>
  <c r="F409" i="2"/>
  <c r="K22" i="2"/>
  <c r="B305" i="2"/>
  <c r="C141" i="2"/>
  <c r="F76" i="2"/>
  <c r="K266" i="2"/>
  <c r="F337" i="2"/>
  <c r="K168" i="2"/>
  <c r="E433" i="2"/>
  <c r="F29" i="2"/>
  <c r="G363" i="2"/>
  <c r="F168" i="2"/>
  <c r="G444" i="2"/>
  <c r="C140" i="2"/>
  <c r="B410" i="2"/>
  <c r="H167" i="2"/>
  <c r="H264" i="2"/>
  <c r="C271" i="2"/>
  <c r="K216" i="2"/>
  <c r="F301" i="2"/>
  <c r="F172" i="2"/>
  <c r="H335" i="2"/>
  <c r="B251" i="2"/>
  <c r="H381" i="2"/>
  <c r="G309" i="2"/>
  <c r="K294" i="2"/>
  <c r="E279" i="2"/>
  <c r="F446" i="2"/>
  <c r="F135" i="2"/>
  <c r="B126" i="2"/>
  <c r="C75" i="2"/>
  <c r="E215" i="2"/>
  <c r="B245" i="2"/>
  <c r="C53" i="2"/>
  <c r="G404" i="2"/>
  <c r="B296" i="2"/>
  <c r="G237" i="2"/>
  <c r="F404" i="2"/>
  <c r="K38" i="2"/>
  <c r="B30" i="2"/>
  <c r="K476" i="2"/>
  <c r="E280" i="2"/>
  <c r="K424" i="2"/>
  <c r="F282" i="2"/>
  <c r="B389" i="2"/>
  <c r="F13" i="2"/>
  <c r="B339" i="2"/>
  <c r="H318" i="2"/>
  <c r="E253" i="2"/>
  <c r="F176" i="2"/>
  <c r="K253" i="2"/>
  <c r="G298" i="2"/>
  <c r="C452" i="2"/>
  <c r="G459" i="2"/>
  <c r="H448" i="2"/>
  <c r="C450" i="2"/>
  <c r="C374" i="2"/>
  <c r="H326" i="2"/>
  <c r="F323" i="2"/>
  <c r="K479" i="2"/>
  <c r="H410" i="2"/>
  <c r="K235" i="2"/>
  <c r="B441" i="2"/>
  <c r="F196" i="2"/>
  <c r="H444" i="2"/>
  <c r="K300" i="2"/>
  <c r="G407" i="2"/>
  <c r="F75" i="2"/>
  <c r="H441" i="2"/>
  <c r="E386" i="2"/>
  <c r="F142" i="2"/>
  <c r="F479" i="2"/>
  <c r="H458" i="2"/>
  <c r="K425" i="2"/>
  <c r="H451" i="2"/>
  <c r="B182" i="2"/>
  <c r="C386" i="2"/>
  <c r="B259" i="2"/>
  <c r="H356" i="2"/>
  <c r="H142" i="2"/>
  <c r="B404" i="2"/>
  <c r="E301" i="2"/>
  <c r="K377" i="2"/>
  <c r="F435" i="2"/>
  <c r="B194" i="2"/>
  <c r="B181" i="2"/>
  <c r="F473" i="2"/>
  <c r="B433" i="2"/>
  <c r="B73" i="2"/>
  <c r="F56" i="2"/>
  <c r="F424" i="2"/>
  <c r="E330" i="2"/>
  <c r="K222" i="2"/>
  <c r="E365" i="2"/>
  <c r="E18" i="2"/>
  <c r="B155" i="2"/>
  <c r="G408" i="2"/>
  <c r="B338" i="2"/>
  <c r="B310" i="2"/>
  <c r="E135" i="2"/>
  <c r="C292" i="2"/>
  <c r="E54" i="2"/>
  <c r="E436" i="2"/>
  <c r="E264" i="2"/>
  <c r="B250" i="2"/>
  <c r="B269" i="2"/>
  <c r="K469" i="2"/>
  <c r="K213" i="2"/>
  <c r="G326" i="2"/>
  <c r="K330" i="2"/>
  <c r="G84" i="2"/>
  <c r="G112" i="2"/>
  <c r="G434" i="2"/>
  <c r="C11" i="2"/>
  <c r="B242" i="2"/>
  <c r="H41" i="2"/>
  <c r="K237" i="2"/>
  <c r="F460" i="2"/>
  <c r="H475" i="2"/>
  <c r="C298" i="2"/>
  <c r="B178" i="2"/>
  <c r="C26" i="2"/>
  <c r="G472" i="2"/>
  <c r="E344" i="2"/>
  <c r="H453" i="2"/>
  <c r="C451" i="2"/>
  <c r="C73" i="2"/>
  <c r="H337" i="2"/>
  <c r="E402" i="2"/>
  <c r="G61" i="2"/>
  <c r="G377" i="2"/>
  <c r="K145" i="2"/>
  <c r="G341" i="2"/>
  <c r="H406" i="2"/>
  <c r="H191" i="2"/>
  <c r="B167" i="2"/>
  <c r="H405" i="2"/>
  <c r="K331" i="2"/>
  <c r="B350" i="2"/>
  <c r="K461" i="2"/>
  <c r="C35" i="2"/>
  <c r="C233" i="2"/>
  <c r="B362" i="2"/>
  <c r="B164" i="2"/>
  <c r="C198" i="2"/>
  <c r="F249" i="2"/>
  <c r="B304" i="2"/>
  <c r="H211" i="2"/>
  <c r="C214" i="2"/>
  <c r="G129" i="2"/>
  <c r="F124" i="2"/>
  <c r="F256" i="2"/>
  <c r="F335" i="2"/>
  <c r="K416" i="2"/>
  <c r="K422" i="2"/>
  <c r="C273" i="2"/>
  <c r="K135" i="2"/>
  <c r="B79" i="2"/>
  <c r="E179" i="2"/>
  <c r="F167" i="2"/>
  <c r="C422" i="2"/>
  <c r="E50" i="2"/>
  <c r="C146" i="2"/>
  <c r="C162" i="2"/>
  <c r="K477" i="2"/>
  <c r="F318" i="2"/>
  <c r="H472" i="2"/>
  <c r="H438" i="2"/>
  <c r="G122" i="2"/>
  <c r="K157" i="2"/>
  <c r="G310" i="2"/>
  <c r="B400" i="2"/>
  <c r="B236" i="2"/>
  <c r="C173" i="2"/>
  <c r="B271" i="2"/>
  <c r="G424" i="2"/>
  <c r="F351" i="2"/>
  <c r="E419" i="2"/>
  <c r="E461" i="2"/>
  <c r="K364" i="2"/>
  <c r="E385" i="2"/>
  <c r="C100" i="2"/>
  <c r="K478" i="2"/>
  <c r="K381" i="2"/>
  <c r="C463" i="2"/>
  <c r="G269" i="2"/>
  <c r="K457" i="2"/>
  <c r="E465" i="2"/>
  <c r="K150" i="2"/>
  <c r="E479" i="2"/>
  <c r="K86" i="2"/>
  <c r="F401" i="2"/>
  <c r="K387" i="2"/>
  <c r="H61" i="2"/>
  <c r="E412" i="2"/>
  <c r="G442" i="2"/>
  <c r="K298" i="2"/>
  <c r="C328" i="2"/>
  <c r="G323" i="2"/>
  <c r="K297" i="2"/>
  <c r="C248" i="2"/>
  <c r="F240" i="2"/>
  <c r="F461" i="2"/>
  <c r="B474" i="2"/>
  <c r="G199" i="2"/>
  <c r="B418" i="2"/>
  <c r="K218" i="2"/>
  <c r="B443" i="2"/>
  <c r="F317" i="2"/>
  <c r="H310" i="2"/>
  <c r="E24" i="2"/>
  <c r="C205" i="2"/>
  <c r="C231" i="2"/>
  <c r="C470" i="2"/>
  <c r="K212" i="2"/>
  <c r="B263" i="2"/>
  <c r="K54" i="2"/>
  <c r="E285" i="2"/>
  <c r="G16" i="2"/>
  <c r="G286" i="2"/>
  <c r="K278" i="2"/>
  <c r="C252" i="2"/>
  <c r="E323" i="2"/>
  <c r="H73" i="2"/>
  <c r="E293" i="2"/>
  <c r="F289" i="2"/>
  <c r="F237" i="2"/>
  <c r="H308" i="2"/>
  <c r="C425" i="2"/>
  <c r="K386" i="2"/>
  <c r="C368" i="2"/>
  <c r="E346" i="2"/>
  <c r="F107" i="2"/>
  <c r="B191" i="2"/>
  <c r="H389" i="2"/>
  <c r="H164" i="2"/>
  <c r="K197" i="2"/>
  <c r="B152" i="2"/>
  <c r="H291" i="2"/>
  <c r="G271" i="2"/>
  <c r="E338" i="2"/>
  <c r="E314" i="2"/>
  <c r="E429" i="2"/>
  <c r="F300" i="2"/>
  <c r="K119" i="2"/>
  <c r="B76" i="2"/>
  <c r="F96" i="2"/>
  <c r="F470" i="2"/>
  <c r="C156" i="2"/>
  <c r="G315" i="2"/>
  <c r="B239" i="2"/>
  <c r="H12" i="2"/>
  <c r="G95" i="2"/>
  <c r="H212" i="2"/>
  <c r="B431" i="2"/>
  <c r="F376" i="2"/>
  <c r="C270" i="2"/>
  <c r="E354" i="2"/>
  <c r="H317" i="2"/>
  <c r="C446" i="2"/>
  <c r="H452" i="2"/>
  <c r="F171" i="2"/>
  <c r="F160" i="2"/>
  <c r="G11" i="2"/>
  <c r="H282" i="2"/>
  <c r="G278" i="2"/>
  <c r="K19" i="2"/>
  <c r="C174" i="2"/>
  <c r="H46" i="2"/>
  <c r="G357" i="2"/>
  <c r="K460" i="2"/>
  <c r="H300" i="2"/>
  <c r="F287" i="2"/>
  <c r="K456" i="2"/>
  <c r="F125" i="2"/>
  <c r="F478" i="2"/>
  <c r="K449" i="2"/>
  <c r="K63" i="2"/>
  <c r="C34" i="2"/>
  <c r="C192" i="2"/>
  <c r="H315" i="2"/>
  <c r="K238" i="2"/>
  <c r="B162" i="2"/>
  <c r="H81" i="2"/>
  <c r="F163" i="2"/>
  <c r="H186" i="2"/>
  <c r="K234" i="2"/>
  <c r="H276" i="2"/>
  <c r="F325" i="2"/>
  <c r="E403" i="2"/>
  <c r="E273" i="2"/>
  <c r="H87" i="2"/>
  <c r="H349" i="2"/>
  <c r="H414" i="2"/>
  <c r="B330" i="2"/>
  <c r="F354" i="2"/>
  <c r="K74" i="2"/>
  <c r="B320" i="2"/>
  <c r="B383" i="2"/>
  <c r="C251" i="2"/>
  <c r="E357" i="2"/>
  <c r="C469" i="2"/>
  <c r="F277" i="2"/>
  <c r="E234" i="2"/>
  <c r="K426" i="2"/>
  <c r="G359" i="2"/>
  <c r="F393" i="2"/>
  <c r="E125" i="2"/>
  <c r="G246" i="2"/>
  <c r="K471" i="2"/>
  <c r="H53" i="2"/>
  <c r="E226" i="2"/>
  <c r="F463" i="2"/>
  <c r="B438" i="2"/>
  <c r="B462" i="2"/>
  <c r="K367" i="2"/>
  <c r="B450" i="2"/>
  <c r="G349" i="2"/>
  <c r="B335" i="2"/>
  <c r="B380" i="2"/>
  <c r="C453" i="2"/>
  <c r="B432" i="2"/>
  <c r="K293" i="2"/>
  <c r="G415" i="2"/>
  <c r="H384" i="2"/>
  <c r="G427" i="2"/>
  <c r="F133" i="2"/>
  <c r="E138" i="2"/>
  <c r="K429" i="2"/>
  <c r="B430" i="2"/>
  <c r="E349" i="2"/>
  <c r="C388" i="2"/>
  <c r="K347" i="2"/>
  <c r="H248" i="2"/>
  <c r="B381" i="2"/>
  <c r="B222" i="2"/>
  <c r="K385" i="2"/>
  <c r="K149" i="2"/>
  <c r="H214" i="2"/>
  <c r="E399" i="2"/>
  <c r="F306" i="2"/>
  <c r="G321" i="2"/>
  <c r="C269" i="2"/>
  <c r="B437" i="2"/>
  <c r="C341" i="2"/>
  <c r="B312" i="2"/>
  <c r="H152" i="2"/>
  <c r="E59" i="2"/>
  <c r="K59" i="2"/>
  <c r="H180" i="2"/>
  <c r="B435" i="2"/>
  <c r="K322" i="2"/>
  <c r="G311" i="2"/>
  <c r="F69" i="2"/>
  <c r="E251" i="2"/>
  <c r="F370" i="2"/>
  <c r="H320" i="2"/>
  <c r="E294" i="2"/>
  <c r="C69" i="2"/>
  <c r="G448" i="2"/>
  <c r="C381" i="2"/>
  <c r="H242" i="2"/>
  <c r="F313" i="2"/>
  <c r="K26" i="2"/>
  <c r="K33" i="2"/>
  <c r="G392" i="2"/>
  <c r="H364" i="2"/>
  <c r="H228" i="2"/>
  <c r="B286" i="2"/>
  <c r="C86" i="2"/>
  <c r="F476" i="2"/>
  <c r="F170" i="2"/>
  <c r="C225" i="2"/>
  <c r="E376" i="2"/>
  <c r="E156" i="2"/>
  <c r="G284" i="2"/>
  <c r="B394" i="2"/>
  <c r="B198" i="2"/>
  <c r="G160" i="2"/>
  <c r="E331" i="2"/>
  <c r="E217" i="2"/>
  <c r="H390" i="2"/>
  <c r="K206" i="2"/>
  <c r="G452" i="2"/>
  <c r="K438" i="2"/>
  <c r="F232" i="2"/>
  <c r="E233" i="2"/>
  <c r="K358" i="2"/>
  <c r="B303" i="2"/>
  <c r="H78" i="2"/>
  <c r="B319" i="2"/>
  <c r="H201" i="2"/>
  <c r="G74" i="2"/>
  <c r="H255" i="2"/>
  <c r="F336" i="2"/>
  <c r="B25" i="2"/>
  <c r="E335" i="2"/>
  <c r="B392" i="2"/>
  <c r="B111" i="2"/>
  <c r="B244" i="2"/>
  <c r="H121" i="2"/>
  <c r="H347" i="2"/>
  <c r="K441" i="2"/>
  <c r="B332" i="2"/>
  <c r="F364" i="2"/>
  <c r="K91" i="2"/>
  <c r="C164" i="2"/>
  <c r="C317" i="2"/>
  <c r="E188" i="2"/>
  <c r="G443" i="2"/>
  <c r="G279" i="2"/>
  <c r="B464" i="2"/>
  <c r="E359" i="2"/>
  <c r="E41" i="2"/>
  <c r="C335" i="2"/>
  <c r="K369" i="2"/>
  <c r="E424" i="2"/>
  <c r="C97" i="2"/>
  <c r="B453" i="2"/>
  <c r="K332" i="2"/>
  <c r="C104" i="2"/>
  <c r="B102" i="2"/>
  <c r="F415" i="2"/>
  <c r="H468" i="2"/>
  <c r="F439" i="2"/>
  <c r="C392" i="2"/>
  <c r="K408" i="2"/>
  <c r="E372" i="2"/>
  <c r="F326" i="2"/>
  <c r="K190" i="2"/>
  <c r="K281" i="2"/>
  <c r="E115" i="2"/>
  <c r="E43" i="2"/>
  <c r="B342" i="2"/>
  <c r="G439" i="2"/>
  <c r="K328" i="2"/>
  <c r="B290" i="2"/>
  <c r="B44" i="2"/>
  <c r="F132" i="2"/>
  <c r="F452" i="2"/>
  <c r="F465" i="2"/>
  <c r="B200" i="2"/>
  <c r="E199" i="2"/>
  <c r="K406" i="2"/>
  <c r="G466" i="2"/>
  <c r="H224" i="2"/>
  <c r="C403" i="2"/>
  <c r="H437" i="2"/>
  <c r="E468" i="2"/>
  <c r="B249" i="2"/>
  <c r="B378" i="2"/>
  <c r="C472" i="2"/>
  <c r="K191" i="2"/>
  <c r="K417" i="2"/>
  <c r="G42" i="2"/>
  <c r="E371" i="2"/>
  <c r="K472" i="2"/>
  <c r="C370" i="2"/>
  <c r="G243" i="2"/>
  <c r="C412" i="2"/>
  <c r="C414" i="2"/>
  <c r="B470" i="2"/>
  <c r="F367" i="2"/>
  <c r="C266" i="2"/>
  <c r="H124" i="2"/>
  <c r="G455" i="2"/>
  <c r="F380" i="2"/>
  <c r="C429" i="2"/>
  <c r="E458" i="2"/>
  <c r="B467" i="2"/>
  <c r="K241" i="2"/>
  <c r="K162" i="2"/>
  <c r="K170" i="2"/>
  <c r="H113" i="2"/>
  <c r="F363" i="2"/>
  <c r="E306" i="2"/>
  <c r="K394" i="2"/>
  <c r="H219" i="2"/>
  <c r="C29" i="2"/>
  <c r="H418" i="2"/>
  <c r="K303" i="2"/>
  <c r="B157" i="2"/>
  <c r="E328" i="2"/>
  <c r="E49" i="2"/>
  <c r="F433" i="2"/>
  <c r="E394" i="2"/>
  <c r="E145" i="2"/>
  <c r="F161" i="2"/>
  <c r="H259" i="2"/>
  <c r="F379" i="2"/>
  <c r="E341" i="2"/>
  <c r="G185" i="2"/>
  <c r="B61" i="2"/>
  <c r="G383" i="2"/>
  <c r="F348" i="2"/>
  <c r="G450" i="2"/>
  <c r="B31" i="2"/>
  <c r="B416" i="2"/>
  <c r="G107" i="2"/>
  <c r="C435" i="2"/>
  <c r="K434" i="2"/>
  <c r="G142" i="2"/>
  <c r="H327" i="2"/>
  <c r="H477" i="2"/>
  <c r="K176" i="2"/>
  <c r="K351" i="2"/>
  <c r="K183" i="2"/>
  <c r="H232" i="2"/>
  <c r="C402" i="2"/>
  <c r="E268" i="2"/>
  <c r="H407" i="2"/>
  <c r="F39" i="2"/>
  <c r="E92" i="2"/>
  <c r="B291" i="2"/>
  <c r="B299" i="2"/>
  <c r="H275" i="2"/>
  <c r="E250" i="2"/>
  <c r="E225" i="2"/>
  <c r="E316" i="2"/>
  <c r="K392" i="2"/>
  <c r="E462" i="2"/>
  <c r="G174" i="2"/>
  <c r="H440" i="2"/>
  <c r="C227" i="2"/>
  <c r="B396" i="2"/>
  <c r="K418" i="2"/>
  <c r="C404" i="2"/>
  <c r="E126" i="2"/>
  <c r="E212" i="2"/>
  <c r="G399" i="2"/>
  <c r="B246" i="2"/>
  <c r="G467" i="2"/>
  <c r="H136" i="2"/>
  <c r="B141" i="2"/>
  <c r="E245" i="2"/>
  <c r="B375" i="2"/>
  <c r="H207" i="2"/>
  <c r="B349" i="2"/>
  <c r="K271" i="2"/>
  <c r="C304" i="2"/>
  <c r="H432" i="2"/>
  <c r="F381" i="2"/>
  <c r="E474" i="2"/>
  <c r="H286" i="2"/>
  <c r="K353" i="2"/>
  <c r="K420" i="2"/>
  <c r="K459" i="2"/>
  <c r="G437" i="2"/>
  <c r="F302" i="2"/>
  <c r="C354" i="2"/>
  <c r="C297" i="2"/>
  <c r="C237" i="2"/>
  <c r="H428" i="2"/>
  <c r="H62" i="2"/>
  <c r="K151" i="2"/>
  <c r="G395" i="2"/>
  <c r="K178" i="2"/>
  <c r="B136" i="2"/>
  <c r="H455" i="2"/>
  <c r="K360" i="2"/>
  <c r="K295" i="2"/>
  <c r="F308" i="2"/>
  <c r="B87" i="2"/>
  <c r="E71" i="2"/>
  <c r="K354" i="2"/>
  <c r="H371" i="2"/>
  <c r="B313" i="2"/>
  <c r="F340" i="2"/>
  <c r="H447" i="2"/>
  <c r="K312" i="2"/>
  <c r="H398" i="2"/>
  <c r="H280" i="2"/>
  <c r="K446" i="2"/>
  <c r="G458" i="2"/>
  <c r="F459" i="2"/>
  <c r="H243" i="2"/>
  <c r="K379" i="2"/>
  <c r="H443" i="2"/>
  <c r="H155" i="2"/>
  <c r="C337" i="2"/>
  <c r="K42" i="2"/>
  <c r="H260" i="2"/>
  <c r="B66" i="2"/>
  <c r="B351" i="2"/>
  <c r="B217" i="2"/>
  <c r="H393" i="2"/>
  <c r="G256" i="2"/>
  <c r="K335" i="2"/>
  <c r="H419" i="2"/>
  <c r="E183" i="2"/>
  <c r="K388" i="2"/>
  <c r="B41" i="2"/>
  <c r="K128" i="2"/>
  <c r="F305" i="2"/>
  <c r="F224" i="2"/>
  <c r="C247" i="2"/>
  <c r="K333" i="2"/>
  <c r="E361" i="2"/>
  <c r="E194" i="2"/>
  <c r="G193" i="2"/>
  <c r="G386" i="2"/>
  <c r="F468" i="2"/>
  <c r="C301" i="2"/>
  <c r="F442" i="2"/>
  <c r="G388" i="2"/>
  <c r="B318" i="2"/>
  <c r="G428" i="2"/>
  <c r="C365" i="2"/>
  <c r="C478" i="2"/>
  <c r="E397" i="2"/>
  <c r="C21" i="2"/>
  <c r="K445" i="2"/>
  <c r="E105" i="2"/>
  <c r="K362" i="2"/>
  <c r="G182" i="2"/>
  <c r="B322" i="2"/>
  <c r="H268" i="2"/>
  <c r="H321" i="2"/>
  <c r="B326" i="2"/>
  <c r="E241" i="2"/>
  <c r="G382" i="2"/>
  <c r="K373" i="2"/>
  <c r="B176" i="2"/>
  <c r="F320" i="2"/>
  <c r="C321" i="2"/>
  <c r="H108" i="2"/>
  <c r="F310" i="2"/>
  <c r="K389" i="2"/>
  <c r="H256" i="2"/>
  <c r="H250" i="2"/>
  <c r="C471" i="2"/>
  <c r="E421" i="2"/>
  <c r="C95" i="2"/>
  <c r="B221" i="2"/>
  <c r="F312" i="2"/>
  <c r="G280" i="2"/>
  <c r="C439" i="2"/>
  <c r="C426" i="2"/>
  <c r="G416" i="2"/>
  <c r="C320" i="2"/>
  <c r="E23" i="2"/>
  <c r="K402" i="2"/>
  <c r="C212" i="2"/>
  <c r="F342" i="2"/>
  <c r="H351" i="2"/>
  <c r="G426" i="2"/>
  <c r="E58" i="2"/>
  <c r="H446" i="2"/>
  <c r="B472" i="2"/>
  <c r="C199" i="2"/>
  <c r="F421" i="2"/>
  <c r="F150" i="2"/>
  <c r="K289" i="2"/>
  <c r="C406" i="2"/>
  <c r="E240" i="2"/>
  <c r="C177" i="2"/>
  <c r="K415" i="2"/>
  <c r="C149" i="2"/>
  <c r="E333" i="2"/>
  <c r="E471" i="2"/>
  <c r="B357" i="2"/>
  <c r="E310" i="2"/>
  <c r="C413" i="2"/>
  <c r="C380" i="2"/>
  <c r="B218" i="2"/>
  <c r="H449" i="2"/>
  <c r="K366" i="2"/>
  <c r="E367" i="2"/>
  <c r="B163" i="2"/>
  <c r="B274" i="2"/>
  <c r="H369" i="2"/>
  <c r="F276" i="2"/>
  <c r="H387" i="2"/>
  <c r="C315" i="2"/>
  <c r="C384" i="2"/>
  <c r="F270" i="2"/>
  <c r="E249" i="2"/>
  <c r="G179" i="2"/>
  <c r="F359" i="2"/>
  <c r="F352" i="2"/>
  <c r="B379" i="2"/>
  <c r="H332" i="2"/>
  <c r="B253" i="2"/>
  <c r="K468" i="2"/>
  <c r="E469" i="2"/>
  <c r="K259" i="2"/>
  <c r="K404" i="2"/>
  <c r="K246" i="2"/>
  <c r="C427" i="2"/>
  <c r="C171" i="2"/>
  <c r="K152" i="2"/>
  <c r="G414" i="2"/>
  <c r="E457" i="2"/>
  <c r="B86" i="2"/>
  <c r="H324" i="2"/>
  <c r="G220" i="2"/>
  <c r="H270" i="2"/>
  <c r="C293" i="2"/>
  <c r="G304" i="2"/>
  <c r="G411" i="2"/>
  <c r="G316" i="2"/>
  <c r="G456" i="2"/>
  <c r="B397" i="2"/>
  <c r="C459" i="2"/>
  <c r="F385" i="2"/>
  <c r="K466" i="2"/>
  <c r="B268" i="2"/>
  <c r="G422" i="2"/>
  <c r="K356" i="2"/>
  <c r="G475" i="2"/>
  <c r="E373" i="2"/>
  <c r="E478" i="2"/>
  <c r="B128" i="2"/>
  <c r="F278" i="2"/>
  <c r="K43" i="2"/>
  <c r="B405" i="2"/>
  <c r="G322" i="2"/>
  <c r="F205" i="2"/>
  <c r="F386" i="2"/>
  <c r="G334" i="2"/>
  <c r="C400" i="2"/>
  <c r="K291" i="2"/>
  <c r="B301" i="2"/>
  <c r="G373" i="2"/>
  <c r="C393" i="2"/>
  <c r="B451" i="2"/>
  <c r="H360" i="2"/>
  <c r="H287" i="2"/>
  <c r="E416" i="2"/>
  <c r="H154" i="2"/>
  <c r="B475" i="2"/>
  <c r="G364" i="2"/>
  <c r="G379" i="2"/>
  <c r="B134" i="2"/>
  <c r="E76" i="2"/>
  <c r="C397" i="2"/>
  <c r="H346" i="2"/>
  <c r="F457" i="2"/>
  <c r="C13" i="2"/>
  <c r="B295" i="2"/>
  <c r="C447" i="2"/>
  <c r="H388" i="2"/>
  <c r="H394" i="2"/>
  <c r="F297" i="2"/>
  <c r="B204" i="2"/>
  <c r="B366" i="2"/>
  <c r="B255" i="2"/>
  <c r="B93" i="2"/>
  <c r="B340" i="2"/>
  <c r="E343" i="2"/>
  <c r="G302" i="2"/>
  <c r="K188" i="2"/>
  <c r="C382" i="2"/>
  <c r="H469" i="2"/>
  <c r="C197" i="2"/>
  <c r="B262" i="2"/>
  <c r="K365" i="2"/>
  <c r="C93" i="2"/>
  <c r="E284" i="2"/>
  <c r="G197" i="2"/>
  <c r="F64" i="2"/>
  <c r="F428" i="2"/>
  <c r="C185" i="2"/>
  <c r="F329" i="2"/>
  <c r="F284" i="2"/>
  <c r="B309" i="2"/>
  <c r="K299" i="2"/>
  <c r="G469" i="2"/>
  <c r="H44" i="2"/>
  <c r="H334" i="2"/>
  <c r="H172" i="2"/>
  <c r="E17" i="2"/>
  <c r="F327" i="2"/>
  <c r="K409" i="2"/>
  <c r="B425" i="2"/>
  <c r="F432" i="2"/>
  <c r="E73" i="2"/>
  <c r="F455" i="2"/>
  <c r="E475" i="2"/>
  <c r="C359" i="2"/>
  <c r="K317" i="2"/>
  <c r="G400" i="2"/>
  <c r="H463" i="2"/>
  <c r="E452" i="2"/>
  <c r="H220" i="2"/>
  <c r="B9" i="2"/>
  <c r="K115" i="2"/>
  <c r="F334" i="2"/>
  <c r="E435" i="2"/>
  <c r="C70" i="2"/>
  <c r="E466" i="2"/>
  <c r="C60" i="2"/>
  <c r="C473" i="2"/>
  <c r="C240" i="2"/>
  <c r="G331" i="2"/>
  <c r="H36" i="2"/>
  <c r="B156" i="2"/>
  <c r="H279" i="2"/>
  <c r="B184" i="2"/>
  <c r="C224" i="2"/>
  <c r="B391" i="2"/>
  <c r="E256" i="2"/>
  <c r="E369" i="2"/>
  <c r="E413" i="2"/>
  <c r="F436" i="2"/>
  <c r="K376" i="2"/>
  <c r="E451" i="2"/>
  <c r="K268" i="2"/>
  <c r="G336" i="2"/>
  <c r="G335" i="2"/>
  <c r="C123" i="2"/>
  <c r="G80" i="2"/>
  <c r="B408" i="2"/>
  <c r="B359" i="2"/>
  <c r="G394" i="2"/>
  <c r="F462" i="2"/>
  <c r="G287" i="2"/>
  <c r="E292" i="2"/>
  <c r="C258" i="2"/>
  <c r="H350" i="2"/>
  <c r="C430" i="2"/>
  <c r="E439" i="2"/>
  <c r="G178" i="2"/>
  <c r="B131" i="2"/>
  <c r="B426" i="2"/>
  <c r="K155" i="2"/>
  <c r="G253" i="2"/>
  <c r="K378" i="2"/>
  <c r="K279" i="2"/>
  <c r="K239" i="2"/>
  <c r="H103" i="2"/>
  <c r="G360" i="2"/>
  <c r="F373" i="2"/>
  <c r="C203" i="2"/>
  <c r="G183" i="2"/>
  <c r="B348" i="2"/>
  <c r="E295" i="2"/>
  <c r="F151" i="2"/>
  <c r="F449" i="2"/>
  <c r="B477" i="2"/>
  <c r="E282" i="2"/>
  <c r="G350" i="2"/>
  <c r="K270" i="2"/>
  <c r="H476" i="2"/>
  <c r="F123" i="2"/>
  <c r="F353" i="2"/>
  <c r="C124" i="2"/>
  <c r="F269" i="2"/>
  <c r="F382" i="2"/>
  <c r="K431" i="2"/>
  <c r="F471" i="2"/>
  <c r="E299" i="2"/>
  <c r="C344" i="2"/>
  <c r="H338" i="2"/>
  <c r="K403" i="2"/>
  <c r="E444" i="2"/>
  <c r="K93" i="2"/>
  <c r="G460" i="2"/>
  <c r="B466" i="2"/>
  <c r="H107" i="2"/>
  <c r="K296" i="2"/>
  <c r="C476" i="2"/>
  <c r="B403" i="2"/>
  <c r="K439" i="2"/>
  <c r="H97" i="2"/>
  <c r="E296" i="2"/>
  <c r="F431" i="2"/>
  <c r="H361" i="2"/>
  <c r="K172" i="2"/>
  <c r="B473" i="2"/>
  <c r="G355" i="2"/>
  <c r="G431" i="2"/>
  <c r="H295" i="2"/>
  <c r="H66" i="2"/>
  <c r="H131" i="2"/>
  <c r="H99" i="2"/>
  <c r="G204" i="2"/>
  <c r="H209" i="2"/>
  <c r="B228" i="2"/>
  <c r="H392" i="2"/>
  <c r="G477" i="2"/>
  <c r="C398" i="2"/>
  <c r="C191" i="2"/>
  <c r="B288" i="2"/>
  <c r="C314" i="2"/>
  <c r="G258" i="2"/>
  <c r="K287" i="2"/>
  <c r="F197" i="2"/>
  <c r="C396" i="2"/>
  <c r="H375" i="2"/>
  <c r="K226" i="2"/>
  <c r="C444" i="2"/>
  <c r="E414" i="2"/>
  <c r="C466" i="2"/>
  <c r="E120" i="2"/>
  <c r="G55" i="2"/>
  <c r="F406" i="2"/>
  <c r="B280" i="2"/>
  <c r="F451" i="2"/>
  <c r="K219" i="2"/>
  <c r="C480" i="2"/>
  <c r="G226" i="2"/>
  <c r="G343" i="2"/>
  <c r="E195" i="2"/>
  <c r="K148" i="2"/>
  <c r="H435" i="2"/>
  <c r="F145" i="2"/>
  <c r="H183" i="2"/>
  <c r="H213" i="2"/>
  <c r="C433" i="2"/>
  <c r="C236" i="2"/>
  <c r="F362" i="2"/>
  <c r="B444" i="2"/>
  <c r="E352" i="2"/>
  <c r="H368" i="2"/>
  <c r="C371" i="2"/>
  <c r="B376" i="2"/>
  <c r="B384" i="2"/>
  <c r="E387" i="2"/>
  <c r="B311" i="2"/>
  <c r="B143" i="2"/>
  <c r="C448" i="2"/>
  <c r="E342" i="2"/>
  <c r="F165" i="2"/>
  <c r="F469" i="2"/>
  <c r="K341" i="2"/>
  <c r="H174" i="2"/>
  <c r="E353" i="2"/>
  <c r="E377" i="2"/>
  <c r="B302" i="2"/>
  <c r="K308" i="2"/>
  <c r="G420" i="2"/>
  <c r="G301" i="2"/>
  <c r="H288" i="2"/>
  <c r="E428" i="2"/>
  <c r="H284" i="2"/>
  <c r="G14" i="2"/>
  <c r="G435" i="2"/>
  <c r="F316" i="2"/>
  <c r="H431" i="2"/>
  <c r="E184" i="2"/>
  <c r="H227" i="2"/>
  <c r="B240" i="2"/>
  <c r="B213" i="2"/>
  <c r="B232" i="2"/>
  <c r="H411" i="2"/>
  <c r="F106" i="2"/>
  <c r="E417" i="2"/>
  <c r="K104" i="2"/>
  <c r="K282" i="2"/>
  <c r="G308" i="2"/>
  <c r="E364" i="2"/>
  <c r="G390" i="2"/>
  <c r="G389" i="2"/>
  <c r="C54" i="2"/>
  <c r="K374" i="2"/>
  <c r="G461" i="2"/>
  <c r="B173" i="2"/>
  <c r="K435" i="2"/>
  <c r="C150" i="2"/>
  <c r="F383" i="2"/>
  <c r="K412" i="2"/>
  <c r="C361" i="2"/>
  <c r="H439" i="2"/>
  <c r="B480" i="2"/>
  <c r="H442" i="2"/>
  <c r="H344" i="2"/>
  <c r="G307" i="2"/>
  <c r="B463" i="2"/>
  <c r="H445" i="2"/>
  <c r="F375" i="2"/>
  <c r="G78" i="2"/>
  <c r="G297" i="2"/>
  <c r="H363" i="2"/>
  <c r="E246" i="2"/>
  <c r="G200" i="2"/>
  <c r="F427" i="2"/>
  <c r="B227" i="2"/>
  <c r="G344" i="2"/>
  <c r="H88" i="2"/>
  <c r="C345" i="2"/>
  <c r="G347" i="2"/>
  <c r="G463" i="2"/>
  <c r="C378" i="2"/>
  <c r="C418" i="2"/>
  <c r="C399" i="2"/>
  <c r="F480" i="2"/>
  <c r="G283" i="2"/>
  <c r="E459" i="2"/>
  <c r="K321" i="2"/>
  <c r="C308" i="2"/>
  <c r="C387" i="2"/>
  <c r="G261" i="2"/>
  <c r="E121" i="2"/>
  <c r="G337" i="2"/>
  <c r="E13" i="2"/>
  <c r="H416" i="2"/>
  <c r="B347" i="2"/>
  <c r="E356" i="2"/>
  <c r="G406" i="2"/>
  <c r="F347" i="2"/>
  <c r="E388" i="2"/>
  <c r="H229" i="2"/>
  <c r="F26" i="2"/>
  <c r="K368" i="2"/>
  <c r="C291" i="2"/>
  <c r="K473" i="2"/>
  <c r="G116" i="2"/>
  <c r="H285" i="2"/>
  <c r="C133" i="2"/>
  <c r="C417" i="2"/>
  <c r="K339" i="2"/>
  <c r="F444" i="2"/>
  <c r="K62" i="2"/>
  <c r="K350" i="2"/>
  <c r="H325" i="2"/>
  <c r="B458" i="2"/>
  <c r="H150" i="2"/>
  <c r="C312" i="2"/>
  <c r="B459" i="2"/>
  <c r="F338" i="2"/>
  <c r="B248" i="2"/>
  <c r="H265" i="2"/>
  <c r="C329" i="2"/>
  <c r="E307" i="2"/>
  <c r="C228" i="2"/>
  <c r="B456" i="2"/>
  <c r="G356" i="2"/>
  <c r="K474" i="2"/>
  <c r="H267" i="2"/>
  <c r="G454" i="2"/>
  <c r="E407" i="2"/>
  <c r="G145" i="2"/>
  <c r="E476" i="2"/>
  <c r="G242" i="2"/>
  <c r="F275" i="2"/>
  <c r="C377" i="2"/>
  <c r="H397" i="2"/>
  <c r="C246" i="2"/>
  <c r="H413" i="2"/>
  <c r="F395" i="2"/>
  <c r="G384" i="2"/>
  <c r="G387" i="2"/>
  <c r="G324" i="2"/>
  <c r="C90" i="2"/>
  <c r="G211" i="2"/>
  <c r="K450" i="2"/>
  <c r="E319" i="2"/>
  <c r="E418" i="2"/>
  <c r="E448" i="2"/>
  <c r="K193" i="2"/>
  <c r="B382" i="2"/>
  <c r="H293" i="2"/>
  <c r="K423" i="2"/>
  <c r="H303" i="2"/>
  <c r="F394" i="2"/>
  <c r="B146" i="2"/>
  <c r="G402" i="2"/>
  <c r="F397" i="2"/>
  <c r="K256" i="2"/>
  <c r="C52" i="2"/>
  <c r="C352" i="2"/>
  <c r="H412" i="2"/>
  <c r="K440" i="2"/>
  <c r="K414" i="2"/>
  <c r="H281" i="2"/>
  <c r="E389" i="2"/>
  <c r="E318" i="2"/>
  <c r="F361" i="2"/>
  <c r="E176" i="2"/>
  <c r="F245" i="2"/>
  <c r="C353" i="2"/>
  <c r="B439" i="2"/>
  <c r="F425" i="2"/>
  <c r="C401" i="2"/>
  <c r="B74" i="2"/>
  <c r="B101" i="2"/>
  <c r="K419" i="2"/>
  <c r="G234" i="2"/>
  <c r="F72" i="2"/>
  <c r="F181" i="2"/>
  <c r="F280" i="2"/>
  <c r="H312" i="2"/>
  <c r="F349" i="2"/>
  <c r="H366" i="2"/>
  <c r="H306" i="2"/>
  <c r="E128" i="2"/>
  <c r="E85" i="2"/>
  <c r="E362" i="2"/>
  <c r="B388" i="2"/>
  <c r="E77" i="2"/>
  <c r="H421" i="2"/>
  <c r="C217" i="2"/>
  <c r="H148" i="2"/>
  <c r="B223" i="2"/>
  <c r="C283" i="2"/>
  <c r="C306" i="2"/>
  <c r="E472" i="2"/>
  <c r="G367" i="2"/>
  <c r="F223" i="2"/>
  <c r="C462" i="2"/>
  <c r="B465" i="2"/>
  <c r="C280" i="2"/>
  <c r="K355" i="2"/>
  <c r="K391" i="2"/>
  <c r="C276" i="2"/>
  <c r="E363" i="2"/>
  <c r="B446" i="2"/>
  <c r="F281" i="2"/>
  <c r="H277" i="2"/>
  <c r="G462" i="2"/>
  <c r="C408" i="2"/>
  <c r="G413" i="2"/>
  <c r="H290" i="2"/>
  <c r="B442" i="2"/>
  <c r="B353" i="2"/>
  <c r="E366" i="2"/>
  <c r="F58" i="2"/>
  <c r="H454" i="2"/>
  <c r="H37" i="2"/>
  <c r="H301" i="2"/>
  <c r="G257" i="2"/>
  <c r="F230" i="2"/>
  <c r="G430" i="2"/>
  <c r="F344" i="2"/>
  <c r="H425" i="2"/>
  <c r="F378" i="2"/>
  <c r="B289" i="2"/>
  <c r="K243" i="2"/>
  <c r="C410" i="2"/>
  <c r="C286" i="2"/>
  <c r="F454" i="2"/>
  <c r="E208" i="2"/>
  <c r="F384" i="2"/>
  <c r="G251" i="2"/>
  <c r="H309" i="2"/>
  <c r="F288" i="2"/>
  <c r="G101" i="2"/>
  <c r="K361" i="2"/>
  <c r="C474" i="2"/>
  <c r="K398" i="2"/>
  <c r="F134" i="2"/>
  <c r="G398" i="2"/>
  <c r="C456" i="2"/>
  <c r="F339" i="2"/>
  <c r="K273" i="2"/>
  <c r="F407" i="2"/>
  <c r="C324" i="2"/>
  <c r="H367" i="2"/>
  <c r="E345" i="2"/>
  <c r="F152" i="2"/>
  <c r="C342" i="2"/>
  <c r="B124" i="2"/>
  <c r="B372" i="2"/>
  <c r="B395" i="2"/>
  <c r="B276" i="2"/>
  <c r="K132" i="2"/>
  <c r="C186" i="2"/>
  <c r="H249" i="2"/>
  <c r="E302" i="2"/>
  <c r="K454" i="2"/>
  <c r="K340" i="2"/>
  <c r="F377" i="2"/>
  <c r="E263" i="2"/>
  <c r="H461" i="2"/>
  <c r="C346" i="2"/>
  <c r="B448" i="2"/>
  <c r="H423" i="2"/>
  <c r="E277" i="2"/>
  <c r="E463" i="2"/>
  <c r="E348" i="2"/>
  <c r="E384" i="2"/>
  <c r="B127" i="2"/>
  <c r="K399" i="2"/>
  <c r="B413" i="2"/>
  <c r="K428" i="2"/>
  <c r="C445" i="2"/>
  <c r="H106" i="2"/>
  <c r="H408" i="2"/>
  <c r="H82" i="2"/>
  <c r="G351" i="2"/>
  <c r="K277" i="2"/>
  <c r="H372" i="2"/>
  <c r="G403" i="2"/>
  <c r="G214" i="2"/>
  <c r="G292" i="2"/>
  <c r="K56" i="2"/>
  <c r="H353" i="2"/>
  <c r="C441" i="2"/>
  <c r="B460" i="2"/>
  <c r="H415" i="2"/>
  <c r="E390" i="2"/>
  <c r="H436" i="2"/>
  <c r="C415" i="2"/>
  <c r="E410" i="2"/>
  <c r="E198" i="2"/>
  <c r="K92" i="2"/>
  <c r="G478" i="2"/>
  <c r="E368" i="2"/>
  <c r="E450" i="2"/>
  <c r="C334" i="2"/>
  <c r="G312" i="2"/>
  <c r="K163" i="2"/>
  <c r="K142" i="2"/>
  <c r="G53" i="2"/>
  <c r="B220" i="2"/>
  <c r="H171" i="2"/>
  <c r="C193" i="2"/>
  <c r="E180" i="2"/>
  <c r="C443" i="2"/>
  <c r="C274" i="2"/>
  <c r="E48" i="2"/>
  <c r="C460" i="2"/>
  <c r="F422" i="2"/>
  <c r="K465" i="2"/>
  <c r="B72" i="2"/>
  <c r="K140" i="2"/>
  <c r="K470" i="2"/>
  <c r="H374" i="2"/>
  <c r="E391" i="2"/>
  <c r="K306" i="2"/>
  <c r="B283" i="2"/>
  <c r="F399" i="2"/>
  <c r="B370" i="2"/>
  <c r="K324" i="2"/>
  <c r="F279" i="2"/>
  <c r="G86" i="2"/>
  <c r="C289" i="2"/>
  <c r="C458" i="2"/>
  <c r="K189" i="2"/>
  <c r="E360" i="2"/>
  <c r="C438" i="2"/>
  <c r="H241" i="2"/>
  <c r="C475" i="2"/>
  <c r="E265" i="2"/>
  <c r="K276" i="2"/>
  <c r="H459" i="2"/>
  <c r="C373" i="2"/>
  <c r="B258" i="2"/>
  <c r="F357" i="2"/>
  <c r="G371" i="2"/>
  <c r="C63" i="2"/>
  <c r="B469" i="2"/>
  <c r="C322" i="2"/>
  <c r="E291" i="2"/>
  <c r="C375" i="2"/>
  <c r="B461" i="2"/>
  <c r="C434" i="2"/>
  <c r="E83" i="2"/>
  <c r="B272" i="2"/>
  <c r="F144" i="2"/>
  <c r="K371" i="2"/>
  <c r="H114" i="2"/>
  <c r="E404" i="2"/>
  <c r="G168" i="2"/>
  <c r="G210" i="2"/>
  <c r="G410" i="2"/>
  <c r="B327" i="2"/>
  <c r="G208" i="2"/>
  <c r="B447" i="2"/>
  <c r="G91" i="2"/>
  <c r="F97" i="2"/>
  <c r="F360" i="2"/>
  <c r="B401" i="2"/>
  <c r="F293" i="2"/>
  <c r="H343" i="2"/>
  <c r="B331" i="2"/>
  <c r="K209" i="2"/>
  <c r="L140" i="2" l="1"/>
  <c r="L142" i="2"/>
  <c r="L92" i="2"/>
  <c r="L56" i="2"/>
  <c r="L132" i="2"/>
  <c r="L62" i="2"/>
  <c r="L104" i="2"/>
  <c r="L93" i="2"/>
  <c r="L115" i="2"/>
  <c r="L43" i="2"/>
  <c r="L128" i="2"/>
  <c r="L42" i="2"/>
  <c r="L91" i="2"/>
  <c r="L33" i="2"/>
  <c r="L26" i="2"/>
  <c r="L59" i="2"/>
  <c r="L74" i="2"/>
  <c r="L63" i="2"/>
  <c r="L19" i="2"/>
  <c r="L119" i="2"/>
  <c r="L54" i="2"/>
  <c r="L86" i="2"/>
  <c r="L135" i="2"/>
  <c r="L145" i="2"/>
  <c r="L38" i="2"/>
  <c r="L22" i="2"/>
  <c r="L52" i="2"/>
  <c r="L114" i="2"/>
  <c r="L53" i="2"/>
  <c r="L11" i="2"/>
  <c r="L143" i="2"/>
  <c r="L44" i="2"/>
  <c r="L85" i="2"/>
  <c r="L131" i="2"/>
  <c r="L81" i="2"/>
  <c r="L120" i="2"/>
  <c r="L96" i="2"/>
  <c r="L35" i="2"/>
  <c r="L73" i="2"/>
  <c r="L13" i="2"/>
  <c r="L36" i="2"/>
  <c r="L57" i="2"/>
  <c r="L136" i="2"/>
  <c r="L129" i="2"/>
  <c r="L126" i="2"/>
  <c r="L23" i="2"/>
  <c r="L94" i="2"/>
  <c r="L103" i="2"/>
  <c r="L78" i="2"/>
  <c r="L75" i="2"/>
  <c r="L39" i="2"/>
  <c r="L100" i="2"/>
  <c r="L137" i="2"/>
  <c r="L102" i="2"/>
  <c r="L45" i="2"/>
  <c r="L10" i="2"/>
  <c r="L139" i="2"/>
  <c r="L98" i="2"/>
  <c r="L111" i="2"/>
  <c r="L12" i="2"/>
  <c r="L109" i="2"/>
  <c r="L68" i="2"/>
  <c r="L107" i="2"/>
  <c r="L101" i="2"/>
  <c r="L64" i="2"/>
  <c r="L79" i="2"/>
  <c r="L122" i="2"/>
  <c r="L50" i="2"/>
  <c r="L123" i="2"/>
  <c r="L124" i="2"/>
  <c r="L70" i="2"/>
  <c r="L83" i="2"/>
  <c r="L133" i="2"/>
  <c r="L21" i="2"/>
  <c r="L117" i="2"/>
  <c r="L48" i="2"/>
  <c r="L18" i="2"/>
  <c r="L138" i="2"/>
  <c r="L82" i="2"/>
  <c r="L110" i="2"/>
  <c r="L146" i="2"/>
  <c r="L37" i="2"/>
  <c r="L125" i="2"/>
  <c r="L134" i="2"/>
  <c r="L105" i="2"/>
  <c r="L130" i="2"/>
  <c r="L32" i="2"/>
  <c r="L51" i="2"/>
  <c r="L15" i="2"/>
  <c r="L106" i="2"/>
  <c r="L20" i="2"/>
  <c r="L46" i="2"/>
  <c r="L41" i="2"/>
  <c r="L90" i="2"/>
  <c r="L40" i="2"/>
  <c r="L84" i="2"/>
  <c r="L58" i="2"/>
  <c r="L127" i="2"/>
  <c r="L121" i="2"/>
  <c r="L71" i="2"/>
  <c r="L112" i="2"/>
  <c r="L69" i="2"/>
  <c r="L99" i="2"/>
  <c r="L27" i="2"/>
  <c r="L34" i="2"/>
  <c r="L87" i="2"/>
  <c r="L49" i="2"/>
  <c r="L61" i="2"/>
  <c r="L55" i="2"/>
  <c r="L16" i="2"/>
  <c r="L89" i="2"/>
  <c r="L47" i="2"/>
  <c r="L29" i="2"/>
  <c r="L76" i="2"/>
  <c r="L60" i="2"/>
  <c r="L95" i="2"/>
  <c r="L108" i="2"/>
  <c r="L17" i="2"/>
  <c r="L72" i="2"/>
  <c r="L65" i="2"/>
  <c r="L77" i="2"/>
  <c r="L67" i="2"/>
  <c r="L30" i="2"/>
  <c r="L14" i="2"/>
  <c r="L113" i="2"/>
  <c r="L28" i="2"/>
  <c r="L66" i="2"/>
  <c r="L97" i="2"/>
  <c r="L24" i="2"/>
  <c r="L80" i="2"/>
  <c r="L141" i="2"/>
  <c r="L116" i="2"/>
  <c r="L88" i="2"/>
  <c r="L31" i="2"/>
  <c r="L9" i="2"/>
  <c r="L144" i="2"/>
  <c r="L118" i="2"/>
  <c r="L25" i="2"/>
  <c r="L147" i="2"/>
  <c r="A148" i="2"/>
  <c r="I209" i="2"/>
  <c r="I140" i="2"/>
  <c r="I273" i="2"/>
  <c r="I440" i="2"/>
  <c r="I62" i="2"/>
  <c r="I282" i="2"/>
  <c r="I287" i="2"/>
  <c r="I270" i="2"/>
  <c r="I115" i="2"/>
  <c r="I366" i="2"/>
  <c r="I333" i="2"/>
  <c r="I446" i="2"/>
  <c r="I420" i="2"/>
  <c r="I434" i="2"/>
  <c r="I191" i="2"/>
  <c r="I91" i="2"/>
  <c r="I26" i="2"/>
  <c r="I429" i="2"/>
  <c r="I238" i="2"/>
  <c r="I218" i="2"/>
  <c r="I381" i="2"/>
  <c r="I416" i="2"/>
  <c r="I469" i="2"/>
  <c r="I424" i="2"/>
  <c r="I203" i="2"/>
  <c r="I313" i="2"/>
  <c r="I480" i="2"/>
  <c r="I397" i="2"/>
  <c r="I288" i="2"/>
  <c r="I220" i="2"/>
  <c r="I215" i="2"/>
  <c r="I13" i="2"/>
  <c r="I199" i="2"/>
  <c r="I164" i="2"/>
  <c r="I284" i="2"/>
  <c r="I247" i="2"/>
  <c r="I319" i="2"/>
  <c r="I160" i="2"/>
  <c r="I45" i="2"/>
  <c r="I260" i="2"/>
  <c r="I98" i="2"/>
  <c r="I261" i="2"/>
  <c r="I427" i="2"/>
  <c r="I153" i="2"/>
  <c r="I174" i="2"/>
  <c r="I214" i="2"/>
  <c r="I233" i="2"/>
  <c r="I338" i="2"/>
  <c r="I110" i="2"/>
  <c r="I202" i="2"/>
  <c r="I134" i="2"/>
  <c r="I20" i="2"/>
  <c r="I41" i="2"/>
  <c r="I112" i="2"/>
  <c r="I251" i="2"/>
  <c r="I49" i="2"/>
  <c r="I76" i="2"/>
  <c r="I97" i="2"/>
  <c r="I291" i="2"/>
  <c r="I351" i="2"/>
  <c r="I54" i="2"/>
  <c r="I316" i="2"/>
  <c r="I223" i="2"/>
  <c r="I64" i="2"/>
  <c r="I125" i="2"/>
  <c r="I248" i="2"/>
  <c r="I371" i="2"/>
  <c r="I465" i="2"/>
  <c r="I277" i="2"/>
  <c r="I398" i="2"/>
  <c r="I256" i="2"/>
  <c r="I339" i="2"/>
  <c r="I172" i="2"/>
  <c r="I239" i="2"/>
  <c r="I317" i="2"/>
  <c r="I356" i="2"/>
  <c r="I415" i="2"/>
  <c r="I128" i="2"/>
  <c r="I312" i="2"/>
  <c r="I353" i="2"/>
  <c r="I303" i="2"/>
  <c r="I406" i="2"/>
  <c r="I293" i="2"/>
  <c r="I119" i="2"/>
  <c r="I297" i="2"/>
  <c r="I478" i="2"/>
  <c r="I461" i="2"/>
  <c r="I222" i="2"/>
  <c r="I476" i="2"/>
  <c r="I22" i="2"/>
  <c r="I462" i="2"/>
  <c r="I286" i="2"/>
  <c r="I346" i="2"/>
  <c r="I283" i="2"/>
  <c r="I443" i="2"/>
  <c r="I166" i="2"/>
  <c r="I451" i="2"/>
  <c r="I136" i="2"/>
  <c r="I262" i="2"/>
  <c r="I337" i="2"/>
  <c r="I344" i="2"/>
  <c r="I430" i="2"/>
  <c r="I10" i="2"/>
  <c r="I453" i="2"/>
  <c r="I204" i="2"/>
  <c r="I50" i="2"/>
  <c r="I310" i="2"/>
  <c r="I70" i="2"/>
  <c r="I221" i="2"/>
  <c r="I51" i="2"/>
  <c r="I90" i="2"/>
  <c r="I58" i="2"/>
  <c r="I34" i="2"/>
  <c r="I421" i="2"/>
  <c r="I16" i="2"/>
  <c r="I47" i="2"/>
  <c r="I17" i="2"/>
  <c r="I77" i="2"/>
  <c r="I113" i="2"/>
  <c r="I80" i="2"/>
  <c r="I88" i="2"/>
  <c r="I144" i="2"/>
  <c r="I302" i="2"/>
  <c r="I29" i="2"/>
  <c r="I432" i="2"/>
  <c r="I141" i="2"/>
  <c r="I350" i="2"/>
  <c r="I472" i="2"/>
  <c r="I135" i="2"/>
  <c r="I187" i="2"/>
  <c r="I264" i="2"/>
  <c r="I401" i="2"/>
  <c r="I84" i="2"/>
  <c r="I228" i="2"/>
  <c r="I276" i="2"/>
  <c r="I428" i="2"/>
  <c r="I361" i="2"/>
  <c r="I423" i="2"/>
  <c r="I473" i="2"/>
  <c r="I104" i="2"/>
  <c r="I439" i="2"/>
  <c r="I279" i="2"/>
  <c r="I409" i="2"/>
  <c r="I466" i="2"/>
  <c r="I289" i="2"/>
  <c r="I354" i="2"/>
  <c r="I271" i="2"/>
  <c r="I394" i="2"/>
  <c r="I328" i="2"/>
  <c r="I441" i="2"/>
  <c r="I322" i="2"/>
  <c r="I367" i="2"/>
  <c r="I63" i="2"/>
  <c r="I197" i="2"/>
  <c r="I298" i="2"/>
  <c r="I364" i="2"/>
  <c r="I331" i="2"/>
  <c r="I377" i="2"/>
  <c r="I447" i="2"/>
  <c r="I114" i="2"/>
  <c r="I290" i="2"/>
  <c r="I437" i="2"/>
  <c r="I44" i="2"/>
  <c r="I232" i="2"/>
  <c r="I120" i="2"/>
  <c r="I455" i="2"/>
  <c r="I210" i="2"/>
  <c r="I205" i="2"/>
  <c r="I186" i="2"/>
  <c r="I269" i="2"/>
  <c r="I23" i="2"/>
  <c r="I159" i="2"/>
  <c r="I240" i="2"/>
  <c r="I109" i="2"/>
  <c r="I101" i="2"/>
  <c r="I343" i="2"/>
  <c r="I326" i="2"/>
  <c r="I133" i="2"/>
  <c r="I18" i="2"/>
  <c r="I195" i="2"/>
  <c r="I285" i="2"/>
  <c r="I105" i="2"/>
  <c r="I257" i="2"/>
  <c r="I69" i="2"/>
  <c r="I27" i="2"/>
  <c r="I363" i="2"/>
  <c r="I60" i="2"/>
  <c r="I280" i="2"/>
  <c r="I67" i="2"/>
  <c r="I24" i="2"/>
  <c r="I161" i="2"/>
  <c r="I185" i="2"/>
  <c r="I169" i="2"/>
  <c r="I31" i="2"/>
  <c r="I376" i="2"/>
  <c r="I42" i="2"/>
  <c r="I150" i="2"/>
  <c r="I410" i="2"/>
  <c r="I433" i="2"/>
  <c r="I107" i="2"/>
  <c r="I32" i="2"/>
  <c r="I334" i="2"/>
  <c r="I189" i="2"/>
  <c r="I142" i="2"/>
  <c r="I399" i="2"/>
  <c r="I243" i="2"/>
  <c r="I193" i="2"/>
  <c r="I368" i="2"/>
  <c r="I308" i="2"/>
  <c r="I296" i="2"/>
  <c r="I378" i="2"/>
  <c r="I299" i="2"/>
  <c r="I152" i="2"/>
  <c r="I402" i="2"/>
  <c r="I388" i="2"/>
  <c r="I295" i="2"/>
  <c r="I418" i="2"/>
  <c r="I170" i="2"/>
  <c r="I281" i="2"/>
  <c r="I358" i="2"/>
  <c r="I59" i="2"/>
  <c r="I471" i="2"/>
  <c r="I449" i="2"/>
  <c r="I386" i="2"/>
  <c r="I387" i="2"/>
  <c r="I157" i="2"/>
  <c r="I145" i="2"/>
  <c r="I425" i="2"/>
  <c r="I38" i="2"/>
  <c r="I52" i="2"/>
  <c r="I436" i="2"/>
  <c r="I180" i="2"/>
  <c r="I245" i="2"/>
  <c r="I458" i="2"/>
  <c r="I325" i="2"/>
  <c r="I395" i="2"/>
  <c r="I35" i="2"/>
  <c r="I380" i="2"/>
  <c r="I370" i="2"/>
  <c r="I272" i="2"/>
  <c r="I78" i="2"/>
  <c r="I39" i="2"/>
  <c r="I249" i="2"/>
  <c r="I236" i="2"/>
  <c r="I111" i="2"/>
  <c r="I173" i="2"/>
  <c r="I79" i="2"/>
  <c r="I182" i="2"/>
  <c r="I258" i="2"/>
  <c r="I393" i="2"/>
  <c r="I138" i="2"/>
  <c r="I244" i="2"/>
  <c r="I130" i="2"/>
  <c r="I15" i="2"/>
  <c r="I167" i="2"/>
  <c r="I127" i="2"/>
  <c r="I345" i="2"/>
  <c r="I61" i="2"/>
  <c r="I315" i="2"/>
  <c r="I208" i="2"/>
  <c r="I219" i="2"/>
  <c r="I332" i="2"/>
  <c r="I330" i="2"/>
  <c r="I143" i="2"/>
  <c r="I75" i="2"/>
  <c r="I252" i="2"/>
  <c r="I230" i="2"/>
  <c r="I349" i="2"/>
  <c r="I324" i="2"/>
  <c r="I163" i="2"/>
  <c r="I340" i="2"/>
  <c r="I391" i="2"/>
  <c r="I450" i="2"/>
  <c r="I321" i="2"/>
  <c r="I341" i="2"/>
  <c r="I155" i="2"/>
  <c r="I365" i="2"/>
  <c r="I246" i="2"/>
  <c r="I389" i="2"/>
  <c r="I335" i="2"/>
  <c r="I360" i="2"/>
  <c r="I392" i="2"/>
  <c r="I162" i="2"/>
  <c r="I190" i="2"/>
  <c r="I438" i="2"/>
  <c r="I426" i="2"/>
  <c r="I456" i="2"/>
  <c r="I278" i="2"/>
  <c r="I477" i="2"/>
  <c r="I300" i="2"/>
  <c r="I294" i="2"/>
  <c r="I384" i="2"/>
  <c r="I464" i="2"/>
  <c r="I274" i="2"/>
  <c r="I442" i="2"/>
  <c r="I11" i="2"/>
  <c r="I85" i="2"/>
  <c r="I225" i="2"/>
  <c r="I96" i="2"/>
  <c r="I292" i="2"/>
  <c r="I444" i="2"/>
  <c r="I129" i="2"/>
  <c r="I94" i="2"/>
  <c r="I250" i="2"/>
  <c r="I311" i="2"/>
  <c r="I137" i="2"/>
  <c r="I211" i="2"/>
  <c r="I156" i="2"/>
  <c r="I12" i="2"/>
  <c r="I307" i="2"/>
  <c r="I448" i="2"/>
  <c r="I21" i="2"/>
  <c r="I146" i="2"/>
  <c r="I198" i="2"/>
  <c r="I463" i="2"/>
  <c r="I40" i="2"/>
  <c r="I314" i="2"/>
  <c r="I267" i="2"/>
  <c r="I87" i="2"/>
  <c r="I55" i="2"/>
  <c r="I275" i="2"/>
  <c r="I217" i="2"/>
  <c r="I95" i="2"/>
  <c r="I72" i="2"/>
  <c r="I30" i="2"/>
  <c r="I224" i="2"/>
  <c r="I116" i="2"/>
  <c r="I403" i="2"/>
  <c r="I151" i="2"/>
  <c r="I19" i="2"/>
  <c r="I372" i="2"/>
  <c r="I405" i="2"/>
  <c r="I82" i="2"/>
  <c r="I158" i="2"/>
  <c r="I9" i="2"/>
  <c r="I306" i="2"/>
  <c r="I92" i="2"/>
  <c r="I454" i="2"/>
  <c r="I355" i="2"/>
  <c r="I474" i="2"/>
  <c r="I412" i="2"/>
  <c r="I148" i="2"/>
  <c r="I93" i="2"/>
  <c r="I268" i="2"/>
  <c r="I188" i="2"/>
  <c r="I404" i="2"/>
  <c r="I373" i="2"/>
  <c r="I178" i="2"/>
  <c r="I183" i="2"/>
  <c r="I241" i="2"/>
  <c r="I408" i="2"/>
  <c r="I206" i="2"/>
  <c r="I149" i="2"/>
  <c r="I74" i="2"/>
  <c r="I460" i="2"/>
  <c r="I86" i="2"/>
  <c r="I237" i="2"/>
  <c r="I235" i="2"/>
  <c r="I216" i="2"/>
  <c r="I201" i="2"/>
  <c r="I181" i="2"/>
  <c r="I336" i="2"/>
  <c r="I467" i="2"/>
  <c r="I231" i="2"/>
  <c r="I318" i="2"/>
  <c r="I179" i="2"/>
  <c r="I36" i="2"/>
  <c r="I383" i="2"/>
  <c r="I57" i="2"/>
  <c r="I320" i="2"/>
  <c r="I100" i="2"/>
  <c r="I154" i="2"/>
  <c r="I348" i="2"/>
  <c r="I413" i="2"/>
  <c r="I68" i="2"/>
  <c r="I475" i="2"/>
  <c r="I123" i="2"/>
  <c r="I83" i="2"/>
  <c r="I207" i="2"/>
  <c r="I37" i="2"/>
  <c r="I106" i="2"/>
  <c r="I46" i="2"/>
  <c r="I121" i="2"/>
  <c r="I352" i="2"/>
  <c r="I184" i="2"/>
  <c r="I452" i="2"/>
  <c r="I227" i="2"/>
  <c r="I323" i="2"/>
  <c r="I28" i="2"/>
  <c r="I265" i="2"/>
  <c r="I118" i="2"/>
  <c r="I470" i="2"/>
  <c r="I419" i="2"/>
  <c r="I435" i="2"/>
  <c r="I259" i="2"/>
  <c r="I33" i="2"/>
  <c r="I479" i="2"/>
  <c r="I131" i="2"/>
  <c r="I139" i="2"/>
  <c r="I117" i="2"/>
  <c r="I254" i="2"/>
  <c r="I66" i="2"/>
  <c r="I56" i="2"/>
  <c r="I132" i="2"/>
  <c r="I414" i="2"/>
  <c r="I374" i="2"/>
  <c r="I226" i="2"/>
  <c r="I431" i="2"/>
  <c r="I43" i="2"/>
  <c r="I468" i="2"/>
  <c r="I445" i="2"/>
  <c r="I379" i="2"/>
  <c r="I459" i="2"/>
  <c r="I176" i="2"/>
  <c r="I417" i="2"/>
  <c r="I369" i="2"/>
  <c r="I347" i="2"/>
  <c r="I234" i="2"/>
  <c r="I212" i="2"/>
  <c r="I457" i="2"/>
  <c r="I422" i="2"/>
  <c r="I213" i="2"/>
  <c r="I253" i="2"/>
  <c r="I266" i="2"/>
  <c r="I263" i="2"/>
  <c r="I357" i="2"/>
  <c r="I411" i="2"/>
  <c r="I53" i="2"/>
  <c r="I81" i="2"/>
  <c r="I342" i="2"/>
  <c r="I73" i="2"/>
  <c r="I304" i="2"/>
  <c r="I200" i="2"/>
  <c r="I192" i="2"/>
  <c r="I126" i="2"/>
  <c r="I103" i="2"/>
  <c r="I400" i="2"/>
  <c r="I382" i="2"/>
  <c r="I309" i="2"/>
  <c r="I327" i="2"/>
  <c r="I171" i="2"/>
  <c r="I407" i="2"/>
  <c r="I301" i="2"/>
  <c r="I124" i="2"/>
  <c r="I147" i="2"/>
  <c r="I48" i="2"/>
  <c r="I177" i="2"/>
  <c r="I359" i="2"/>
  <c r="I255" i="2"/>
  <c r="I375" i="2"/>
  <c r="I71" i="2"/>
  <c r="I99" i="2"/>
  <c r="I329" i="2"/>
  <c r="I165" i="2"/>
  <c r="I89" i="2"/>
  <c r="I108" i="2"/>
  <c r="I65" i="2"/>
  <c r="I14" i="2"/>
  <c r="I242" i="2"/>
  <c r="I305" i="2"/>
  <c r="I390" i="2"/>
  <c r="I175" i="2"/>
  <c r="I196" i="2"/>
  <c r="I25" i="2"/>
  <c r="I362" i="2"/>
  <c r="I385" i="2"/>
  <c r="I168" i="2"/>
  <c r="I396" i="2"/>
  <c r="I102" i="2"/>
  <c r="I122" i="2"/>
  <c r="I194" i="2"/>
  <c r="I229" i="2"/>
  <c r="L148" i="2" l="1"/>
  <c r="A149" i="2"/>
  <c r="L149" i="2" l="1"/>
  <c r="A150" i="2"/>
  <c r="L150" i="2" l="1"/>
  <c r="A151" i="2"/>
  <c r="L151" i="2" l="1"/>
  <c r="A152" i="2"/>
  <c r="L152" i="2" l="1"/>
  <c r="A153" i="2"/>
  <c r="L153" i="2" l="1"/>
  <c r="A154" i="2"/>
  <c r="L154" i="2" l="1"/>
  <c r="A155" i="2"/>
  <c r="L155" i="2" l="1"/>
  <c r="A156" i="2"/>
  <c r="A157" i="2" l="1"/>
  <c r="L156" i="2" l="1"/>
  <c r="L157" i="2"/>
  <c r="A158" i="2"/>
  <c r="L158" i="2" l="1"/>
  <c r="A159" i="2"/>
  <c r="L159" i="2" l="1"/>
  <c r="A160" i="2"/>
  <c r="L160" i="2" l="1"/>
  <c r="A161" i="2"/>
  <c r="A162" i="2" l="1"/>
  <c r="L161" i="2" l="1"/>
  <c r="A163" i="2"/>
  <c r="L162" i="2" l="1"/>
  <c r="A164" i="2"/>
  <c r="L163" i="2" l="1"/>
  <c r="L164" i="2"/>
  <c r="A165" i="2"/>
  <c r="L165" i="2" l="1"/>
  <c r="A166" i="2"/>
  <c r="L166" i="2" l="1"/>
  <c r="A167" i="2"/>
  <c r="L167" i="2" l="1"/>
  <c r="A168" i="2"/>
  <c r="A169" i="2" l="1"/>
  <c r="L168" i="2" l="1"/>
  <c r="L169" i="2"/>
  <c r="A170" i="2"/>
  <c r="L170" i="2" l="1"/>
  <c r="A171" i="2"/>
  <c r="L171" i="2" l="1"/>
  <c r="A172" i="2"/>
  <c r="L172" i="2" l="1"/>
  <c r="A173" i="2"/>
  <c r="L173" i="2" l="1"/>
  <c r="A174" i="2"/>
  <c r="L174" i="2" l="1"/>
  <c r="A175" i="2"/>
  <c r="L175" i="2" l="1"/>
  <c r="A176" i="2"/>
  <c r="L176" i="2" l="1"/>
  <c r="A177" i="2"/>
  <c r="L177" i="2" l="1"/>
  <c r="A178" i="2"/>
  <c r="L178" i="2" l="1"/>
  <c r="A179" i="2"/>
  <c r="L179" i="2" l="1"/>
  <c r="A180" i="2"/>
  <c r="L180" i="2" l="1"/>
  <c r="A181" i="2"/>
  <c r="L181" i="2" l="1"/>
  <c r="A182" i="2"/>
  <c r="L182" i="2" l="1"/>
  <c r="A183" i="2"/>
  <c r="L183" i="2" l="1"/>
  <c r="A184" i="2"/>
  <c r="L184" i="2" l="1"/>
  <c r="A185" i="2"/>
  <c r="L185" i="2" l="1"/>
  <c r="A186" i="2"/>
  <c r="L186" i="2" l="1"/>
  <c r="A187" i="2"/>
  <c r="L187" i="2" l="1"/>
  <c r="A188" i="2"/>
  <c r="A189" i="2" l="1"/>
  <c r="L188" i="2" l="1"/>
  <c r="L189" i="2"/>
  <c r="A190" i="2"/>
  <c r="A191" i="2" l="1"/>
  <c r="L190" i="2" l="1"/>
  <c r="A192" i="2"/>
  <c r="L191" i="2" l="1"/>
  <c r="A193" i="2"/>
  <c r="L192" i="2" l="1"/>
  <c r="L193" i="2"/>
  <c r="A194" i="2"/>
  <c r="L194" i="2" l="1"/>
  <c r="A195" i="2"/>
  <c r="L195" i="2" l="1"/>
  <c r="A196" i="2"/>
  <c r="L196" i="2" l="1"/>
  <c r="A197" i="2"/>
  <c r="L197" i="2" l="1"/>
  <c r="A198" i="2"/>
  <c r="L198" i="2" l="1"/>
  <c r="A199" i="2"/>
  <c r="L199" i="2" l="1"/>
  <c r="A200" i="2"/>
  <c r="L200" i="2" l="1"/>
  <c r="A201" i="2"/>
  <c r="L201" i="2" l="1"/>
  <c r="A202" i="2"/>
  <c r="L202" i="2" l="1"/>
  <c r="A203" i="2"/>
  <c r="L203" i="2" l="1"/>
  <c r="A204" i="2"/>
  <c r="L204" i="2" l="1"/>
  <c r="A205" i="2"/>
  <c r="L205" i="2" l="1"/>
  <c r="A206" i="2"/>
  <c r="L206" i="2" l="1"/>
  <c r="A207" i="2"/>
  <c r="L207" i="2" l="1"/>
  <c r="A208" i="2"/>
  <c r="L208" i="2" l="1"/>
  <c r="A209" i="2"/>
  <c r="L209" i="2" l="1"/>
  <c r="A210" i="2"/>
  <c r="L210" i="2" l="1"/>
  <c r="A211" i="2"/>
  <c r="L211" i="2" l="1"/>
  <c r="A212" i="2"/>
  <c r="L212" i="2" l="1"/>
  <c r="A213" i="2"/>
  <c r="L213" i="2" l="1"/>
  <c r="A214" i="2"/>
  <c r="L214" i="2" l="1"/>
  <c r="A215" i="2"/>
  <c r="L215" i="2" l="1"/>
  <c r="A216" i="2"/>
  <c r="L216" i="2" l="1"/>
  <c r="A217" i="2"/>
  <c r="L217" i="2" l="1"/>
  <c r="A218" i="2"/>
  <c r="L218" i="2" l="1"/>
  <c r="A219" i="2"/>
  <c r="L219" i="2" l="1"/>
  <c r="A220" i="2"/>
  <c r="L220" i="2" l="1"/>
  <c r="A221" i="2"/>
  <c r="L221" i="2" l="1"/>
  <c r="A222" i="2"/>
  <c r="L222" i="2" l="1"/>
  <c r="A223" i="2"/>
  <c r="L223" i="2" l="1"/>
  <c r="A224" i="2"/>
  <c r="L224" i="2" l="1"/>
  <c r="A225" i="2"/>
  <c r="L225" i="2" l="1"/>
  <c r="A226" i="2"/>
  <c r="L226" i="2" l="1"/>
  <c r="A227" i="2"/>
  <c r="A228" i="2" l="1"/>
  <c r="L227" i="2" l="1"/>
  <c r="L228" i="2"/>
  <c r="A229" i="2"/>
  <c r="L229" i="2" l="1"/>
  <c r="A230" i="2"/>
  <c r="L230" i="2" l="1"/>
  <c r="A231" i="2"/>
  <c r="L231" i="2" l="1"/>
  <c r="A232" i="2"/>
  <c r="L232" i="2" l="1"/>
  <c r="A233" i="2"/>
  <c r="L233" i="2" l="1"/>
  <c r="A234" i="2"/>
  <c r="L234" i="2" l="1"/>
  <c r="A235" i="2"/>
  <c r="L235" i="2" l="1"/>
  <c r="A236" i="2"/>
  <c r="L236" i="2" l="1"/>
  <c r="A237" i="2"/>
  <c r="A238" i="2" l="1"/>
  <c r="L237" i="2" l="1"/>
  <c r="L238" i="2"/>
  <c r="A239" i="2"/>
  <c r="L239" i="2" l="1"/>
  <c r="A240" i="2"/>
  <c r="L240" i="2" l="1"/>
  <c r="A241" i="2"/>
  <c r="L241" i="2" l="1"/>
  <c r="A242" i="2"/>
  <c r="L242" i="2" l="1"/>
  <c r="A243" i="2"/>
  <c r="L243" i="2" l="1"/>
  <c r="A244" i="2"/>
  <c r="L244" i="2" l="1"/>
  <c r="A245" i="2"/>
  <c r="L245" i="2" l="1"/>
  <c r="A246" i="2"/>
  <c r="L246" i="2" l="1"/>
  <c r="A247" i="2"/>
  <c r="L247" i="2" l="1"/>
  <c r="A248" i="2"/>
  <c r="L248" i="2" l="1"/>
  <c r="A249" i="2"/>
  <c r="L249" i="2" l="1"/>
  <c r="A250" i="2"/>
  <c r="L250" i="2" l="1"/>
  <c r="A251" i="2"/>
  <c r="L251" i="2" l="1"/>
  <c r="A252" i="2"/>
  <c r="L252" i="2" l="1"/>
  <c r="A253" i="2"/>
  <c r="L253" i="2" l="1"/>
  <c r="A254" i="2"/>
  <c r="L254" i="2" l="1"/>
  <c r="A255" i="2"/>
  <c r="L255" i="2" l="1"/>
  <c r="A256" i="2"/>
  <c r="L256" i="2" l="1"/>
  <c r="A257" i="2"/>
  <c r="L257" i="2" l="1"/>
  <c r="A258" i="2"/>
  <c r="L258" i="2" l="1"/>
  <c r="A259" i="2"/>
  <c r="A260" i="2" l="1"/>
  <c r="L259" i="2" l="1"/>
  <c r="L260" i="2"/>
  <c r="A261" i="2"/>
  <c r="L261" i="2" l="1"/>
  <c r="A262" i="2"/>
  <c r="L262" i="2" l="1"/>
  <c r="A263" i="2"/>
  <c r="L263" i="2" l="1"/>
  <c r="A264" i="2"/>
  <c r="L264" i="2" l="1"/>
  <c r="A265" i="2"/>
  <c r="A266" i="2" l="1"/>
  <c r="L265" i="2" l="1"/>
  <c r="L266" i="2"/>
  <c r="A267" i="2"/>
  <c r="L267" i="2" l="1"/>
  <c r="A268" i="2"/>
  <c r="L268" i="2" l="1"/>
  <c r="A269" i="2"/>
  <c r="L269" i="2" l="1"/>
  <c r="A270" i="2"/>
  <c r="L270" i="2" l="1"/>
  <c r="A271" i="2"/>
  <c r="L271" i="2" l="1"/>
  <c r="A272" i="2"/>
  <c r="L272" i="2" l="1"/>
  <c r="A273" i="2"/>
  <c r="L273" i="2" l="1"/>
  <c r="A274" i="2"/>
  <c r="L274" i="2" l="1"/>
  <c r="A275" i="2"/>
  <c r="L275" i="2" l="1"/>
  <c r="A276" i="2"/>
  <c r="L276" i="2" l="1"/>
  <c r="A277" i="2"/>
  <c r="L277" i="2" l="1"/>
  <c r="A278" i="2"/>
  <c r="L278" i="2" l="1"/>
  <c r="A279" i="2"/>
  <c r="L279" i="2" l="1"/>
  <c r="A280" i="2"/>
  <c r="L280" i="2" l="1"/>
  <c r="A281" i="2"/>
  <c r="L281" i="2" l="1"/>
  <c r="A282" i="2"/>
  <c r="L282" i="2" l="1"/>
  <c r="A283" i="2"/>
  <c r="A284" i="2" l="1"/>
  <c r="L283" i="2" l="1"/>
  <c r="L284" i="2"/>
  <c r="A285" i="2"/>
  <c r="A286" i="2" l="1"/>
  <c r="L285" i="2" l="1"/>
  <c r="L286" i="2"/>
  <c r="A287" i="2"/>
  <c r="A288" i="2" l="1"/>
  <c r="L287" i="2" l="1"/>
  <c r="A289" i="2"/>
  <c r="L288" i="2" l="1"/>
  <c r="L289" i="2"/>
  <c r="A290" i="2"/>
  <c r="A291" i="2" l="1"/>
  <c r="L290" i="2" l="1"/>
  <c r="L291" i="2"/>
  <c r="A292" i="2"/>
  <c r="A293" i="2" l="1"/>
  <c r="L292" i="2" l="1"/>
  <c r="L293" i="2"/>
  <c r="A294" i="2"/>
  <c r="L294" i="2" l="1"/>
  <c r="A295" i="2"/>
  <c r="L295" i="2" l="1"/>
  <c r="A296" i="2"/>
  <c r="L296" i="2" l="1"/>
  <c r="A297" i="2"/>
  <c r="L297" i="2" l="1"/>
  <c r="A298" i="2"/>
  <c r="L298" i="2" l="1"/>
  <c r="A299" i="2"/>
  <c r="L299" i="2" l="1"/>
  <c r="A300" i="2"/>
  <c r="L300" i="2" l="1"/>
  <c r="A301" i="2"/>
  <c r="L301" i="2" l="1"/>
  <c r="I2" i="2"/>
  <c r="I3" i="2" s="1"/>
  <c r="I4" i="2" s="1"/>
  <c r="A302" i="2"/>
  <c r="L302" i="2" l="1"/>
  <c r="A303" i="2"/>
  <c r="L303" i="2" l="1"/>
  <c r="A304" i="2"/>
  <c r="L304" i="2" l="1"/>
  <c r="A305" i="2"/>
  <c r="L305" i="2" l="1"/>
  <c r="A306" i="2"/>
  <c r="L306" i="2" l="1"/>
  <c r="A307" i="2"/>
  <c r="L307" i="2" l="1"/>
  <c r="A308" i="2"/>
  <c r="L308" i="2" l="1"/>
  <c r="A309" i="2"/>
  <c r="L309" i="2" l="1"/>
  <c r="A310" i="2"/>
  <c r="L310" i="2" l="1"/>
  <c r="A311" i="2"/>
  <c r="L311" i="2" l="1"/>
  <c r="A312" i="2"/>
  <c r="L312" i="2" l="1"/>
  <c r="A313" i="2"/>
  <c r="L313" i="2" l="1"/>
  <c r="A314" i="2"/>
  <c r="L314" i="2" l="1"/>
  <c r="A315" i="2"/>
  <c r="L315" i="2" l="1"/>
  <c r="A316" i="2"/>
  <c r="L316" i="2" l="1"/>
  <c r="A317" i="2"/>
  <c r="L317" i="2" l="1"/>
  <c r="A318" i="2"/>
  <c r="A319" i="2" l="1"/>
  <c r="L318" i="2" l="1"/>
  <c r="L319" i="2"/>
  <c r="A320" i="2"/>
  <c r="A321" i="2" l="1"/>
  <c r="L320" i="2" l="1"/>
  <c r="L321" i="2"/>
  <c r="A322" i="2"/>
  <c r="L322" i="2" l="1"/>
  <c r="A323" i="2"/>
  <c r="L323" i="2" l="1"/>
  <c r="A324" i="2"/>
  <c r="L324" i="2" l="1"/>
  <c r="A325" i="2"/>
  <c r="L325" i="2" l="1"/>
  <c r="A326" i="2"/>
  <c r="L326" i="2" l="1"/>
  <c r="A327" i="2"/>
  <c r="L327" i="2" l="1"/>
  <c r="A328" i="2"/>
  <c r="L328" i="2" l="1"/>
  <c r="A329" i="2"/>
  <c r="L329" i="2" l="1"/>
  <c r="A330" i="2"/>
  <c r="L330" i="2" l="1"/>
  <c r="A331" i="2"/>
  <c r="L331" i="2" l="1"/>
  <c r="A332" i="2"/>
  <c r="L332" i="2" l="1"/>
  <c r="A333" i="2"/>
  <c r="L333" i="2" l="1"/>
  <c r="A334" i="2"/>
  <c r="L334" i="2" l="1"/>
  <c r="A335" i="2"/>
  <c r="L335" i="2" l="1"/>
  <c r="A336" i="2"/>
  <c r="L336" i="2" l="1"/>
  <c r="A337" i="2"/>
  <c r="L337" i="2" l="1"/>
  <c r="A338" i="2"/>
  <c r="L338" i="2" l="1"/>
  <c r="A339" i="2"/>
  <c r="L339" i="2" l="1"/>
  <c r="A340" i="2"/>
  <c r="A341" i="2" l="1"/>
  <c r="L340" i="2" l="1"/>
  <c r="L341" i="2"/>
  <c r="A342" i="2"/>
  <c r="L342" i="2" l="1"/>
  <c r="A343" i="2"/>
  <c r="L343" i="2" l="1"/>
  <c r="A344" i="2"/>
  <c r="L344" i="2" l="1"/>
  <c r="A345" i="2"/>
  <c r="L345" i="2" l="1"/>
  <c r="A346" i="2"/>
  <c r="L346" i="2" l="1"/>
  <c r="A347" i="2"/>
  <c r="L347" i="2" l="1"/>
  <c r="A348" i="2"/>
  <c r="L348" i="2" l="1"/>
  <c r="A349" i="2"/>
  <c r="L349" i="2" l="1"/>
  <c r="A350" i="2"/>
  <c r="L350" i="2" l="1"/>
  <c r="A351" i="2"/>
  <c r="L351" i="2" l="1"/>
  <c r="A352" i="2"/>
  <c r="L352" i="2" l="1"/>
  <c r="A353" i="2"/>
  <c r="A354" i="2" l="1"/>
  <c r="L353" i="2" l="1"/>
  <c r="L354" i="2"/>
  <c r="A355" i="2"/>
  <c r="L355" i="2" l="1"/>
  <c r="A356" i="2"/>
  <c r="L356" i="2" l="1"/>
  <c r="A357" i="2"/>
  <c r="L357" i="2" l="1"/>
  <c r="A358" i="2"/>
  <c r="L358" i="2" l="1"/>
  <c r="A359" i="2"/>
  <c r="L359" i="2" l="1"/>
  <c r="A360" i="2"/>
  <c r="L360" i="2" l="1"/>
  <c r="A361" i="2"/>
  <c r="L361" i="2" l="1"/>
  <c r="A362" i="2"/>
  <c r="L362" i="2" l="1"/>
  <c r="A363" i="2"/>
  <c r="L363" i="2" l="1"/>
  <c r="A364" i="2"/>
  <c r="A365" i="2" l="1"/>
  <c r="L364" i="2" l="1"/>
  <c r="L365" i="2"/>
  <c r="A366" i="2"/>
  <c r="A367" i="2" l="1"/>
  <c r="L366" i="2" l="1"/>
  <c r="L367" i="2"/>
  <c r="A368" i="2"/>
  <c r="L368" i="2" l="1"/>
  <c r="A369" i="2"/>
  <c r="A370" i="2" l="1"/>
  <c r="L369" i="2" l="1"/>
  <c r="A371" i="2"/>
  <c r="L370" i="2" l="1"/>
  <c r="A372" i="2"/>
  <c r="L371" i="2" l="1"/>
  <c r="L372" i="2"/>
  <c r="A373" i="2"/>
  <c r="L373" i="2" l="1"/>
  <c r="A374" i="2"/>
  <c r="L374" i="2" l="1"/>
  <c r="A375" i="2"/>
  <c r="L375" i="2" l="1"/>
  <c r="A376" i="2"/>
  <c r="L376" i="2" l="1"/>
  <c r="A377" i="2"/>
  <c r="L377" i="2" l="1"/>
  <c r="A378" i="2"/>
  <c r="L378" i="2" l="1"/>
  <c r="A379" i="2"/>
  <c r="L379" i="2" l="1"/>
  <c r="A380" i="2"/>
  <c r="L380" i="2" l="1"/>
  <c r="A381" i="2"/>
  <c r="L381" i="2" l="1"/>
  <c r="A382" i="2"/>
  <c r="L382" i="2" l="1"/>
  <c r="A383" i="2"/>
  <c r="L383" i="2" l="1"/>
  <c r="A384" i="2"/>
  <c r="L384" i="2" l="1"/>
  <c r="A385" i="2"/>
  <c r="L385" i="2" l="1"/>
  <c r="A386" i="2"/>
  <c r="L386" i="2" l="1"/>
  <c r="A387" i="2"/>
  <c r="L387" i="2" l="1"/>
  <c r="A388" i="2"/>
  <c r="L388" i="2" l="1"/>
  <c r="A389" i="2"/>
  <c r="L389" i="2" l="1"/>
  <c r="A390" i="2"/>
  <c r="L390" i="2" l="1"/>
  <c r="A391" i="2"/>
  <c r="L391" i="2" l="1"/>
  <c r="A392" i="2"/>
  <c r="L392" i="2" l="1"/>
  <c r="A393" i="2"/>
  <c r="L393" i="2" l="1"/>
  <c r="A394" i="2"/>
  <c r="L394" i="2" l="1"/>
  <c r="A395" i="2"/>
  <c r="L395" i="2" l="1"/>
  <c r="A396" i="2"/>
  <c r="L396" i="2" l="1"/>
  <c r="A397" i="2"/>
  <c r="L397" i="2" l="1"/>
  <c r="A398" i="2"/>
  <c r="L398" i="2" l="1"/>
  <c r="A399" i="2"/>
  <c r="L399" i="2" l="1"/>
  <c r="A400" i="2"/>
  <c r="L400" i="2" l="1"/>
  <c r="A401" i="2"/>
  <c r="L401" i="2" l="1"/>
  <c r="A402" i="2"/>
  <c r="L402" i="2" l="1"/>
  <c r="A403" i="2"/>
  <c r="L403" i="2" l="1"/>
  <c r="A404" i="2"/>
  <c r="L404" i="2" l="1"/>
  <c r="A405" i="2"/>
  <c r="L405" i="2" l="1"/>
  <c r="A406" i="2"/>
  <c r="A407" i="2" l="1"/>
  <c r="L406" i="2" l="1"/>
  <c r="L407" i="2"/>
  <c r="A408" i="2"/>
  <c r="A409" i="2" l="1"/>
  <c r="L408" i="2" l="1"/>
  <c r="L409" i="2"/>
  <c r="A410" i="2"/>
  <c r="L410" i="2" l="1"/>
  <c r="A411" i="2"/>
  <c r="L411" i="2" l="1"/>
  <c r="A412" i="2"/>
  <c r="A413" i="2" l="1"/>
  <c r="L412" i="2" l="1"/>
  <c r="L413" i="2"/>
  <c r="A414" i="2"/>
  <c r="L414" i="2" l="1"/>
  <c r="A415" i="2"/>
  <c r="L415" i="2" l="1"/>
  <c r="A416" i="2"/>
  <c r="L416" i="2" l="1"/>
  <c r="A417" i="2"/>
  <c r="L417" i="2" l="1"/>
  <c r="A418" i="2"/>
  <c r="L418" i="2" l="1"/>
  <c r="A419" i="2"/>
  <c r="L419" i="2" l="1"/>
  <c r="A420" i="2"/>
  <c r="L420" i="2" l="1"/>
  <c r="A421" i="2"/>
  <c r="L421" i="2" l="1"/>
  <c r="A422" i="2"/>
  <c r="L422" i="2" l="1"/>
  <c r="A423" i="2"/>
  <c r="L423" i="2" l="1"/>
  <c r="A424" i="2"/>
  <c r="L424" i="2" l="1"/>
  <c r="A425" i="2"/>
  <c r="A426" i="2" l="1"/>
  <c r="L425" i="2" l="1"/>
  <c r="L426" i="2"/>
  <c r="A427" i="2"/>
  <c r="L427" i="2" l="1"/>
  <c r="A428" i="2"/>
  <c r="L428" i="2" l="1"/>
  <c r="A429" i="2"/>
  <c r="L429" i="2" l="1"/>
  <c r="A430" i="2"/>
  <c r="L430" i="2" l="1"/>
  <c r="A431" i="2"/>
  <c r="L431" i="2" l="1"/>
  <c r="A432" i="2"/>
  <c r="A433" i="2" l="1"/>
  <c r="L432" i="2" l="1"/>
  <c r="L433" i="2"/>
  <c r="A434" i="2"/>
  <c r="L434" i="2" l="1"/>
  <c r="A435" i="2"/>
  <c r="L435" i="2" l="1"/>
  <c r="A436" i="2"/>
  <c r="A437" i="2" l="1"/>
  <c r="L436" i="2" l="1"/>
  <c r="L437" i="2"/>
  <c r="A438" i="2"/>
  <c r="L438" i="2" l="1"/>
  <c r="A439" i="2"/>
  <c r="L439" i="2" l="1"/>
  <c r="A440" i="2"/>
  <c r="L440" i="2" l="1"/>
  <c r="A441" i="2"/>
  <c r="A442" i="2" l="1"/>
  <c r="L441" i="2" l="1"/>
  <c r="L442" i="2"/>
  <c r="A443" i="2"/>
  <c r="A444" i="2" l="1"/>
  <c r="L443" i="2" l="1"/>
  <c r="L444" i="2"/>
  <c r="A445" i="2"/>
  <c r="L445" i="2" l="1"/>
  <c r="A446" i="2"/>
  <c r="L446" i="2" l="1"/>
  <c r="A447" i="2"/>
  <c r="L447" i="2" l="1"/>
  <c r="A448" i="2"/>
  <c r="L448" i="2" l="1"/>
  <c r="A449" i="2"/>
  <c r="L449" i="2" l="1"/>
  <c r="A450" i="2"/>
  <c r="L450" i="2" l="1"/>
  <c r="A451" i="2"/>
  <c r="A452" i="2" l="1"/>
  <c r="L451" i="2" l="1"/>
  <c r="L452" i="2"/>
  <c r="A453" i="2"/>
  <c r="L453" i="2" l="1"/>
  <c r="A454" i="2"/>
  <c r="A455" i="2" l="1"/>
  <c r="L454" i="2" l="1"/>
  <c r="L455" i="2"/>
  <c r="A456" i="2"/>
  <c r="L456" i="2" l="1"/>
  <c r="A457" i="2"/>
  <c r="L457" i="2" l="1"/>
  <c r="A458" i="2"/>
  <c r="L458" i="2" l="1"/>
  <c r="A459" i="2"/>
  <c r="L459" i="2" l="1"/>
  <c r="A460" i="2"/>
  <c r="L460" i="2" l="1"/>
  <c r="A461" i="2"/>
  <c r="L461" i="2" l="1"/>
  <c r="A462" i="2"/>
  <c r="L462" i="2" l="1"/>
  <c r="A463" i="2"/>
  <c r="L463" i="2" l="1"/>
  <c r="A464" i="2"/>
  <c r="L464" i="2" l="1"/>
  <c r="A465" i="2"/>
  <c r="L465" i="2" l="1"/>
  <c r="A466" i="2"/>
  <c r="L466" i="2" l="1"/>
  <c r="A467" i="2"/>
  <c r="L467" i="2" l="1"/>
  <c r="A468" i="2"/>
  <c r="L468" i="2" l="1"/>
  <c r="A469" i="2"/>
  <c r="L469" i="2" l="1"/>
  <c r="A470" i="2"/>
  <c r="L470" i="2" l="1"/>
  <c r="A471" i="2"/>
  <c r="L471" i="2" l="1"/>
  <c r="A472" i="2"/>
  <c r="L472" i="2" l="1"/>
  <c r="A473" i="2"/>
  <c r="L473" i="2" l="1"/>
  <c r="A474" i="2"/>
  <c r="L474" i="2" l="1"/>
  <c r="A475" i="2"/>
  <c r="L475" i="2" l="1"/>
  <c r="A476" i="2"/>
  <c r="L476" i="2" l="1"/>
  <c r="A477" i="2"/>
  <c r="L477" i="2" l="1"/>
  <c r="A478" i="2"/>
  <c r="L478" i="2" l="1"/>
  <c r="A479" i="2"/>
  <c r="L479" i="2" l="1"/>
  <c r="A480" i="2"/>
  <c r="L480" i="2" l="1"/>
  <c r="N1" i="2" s="1"/>
</calcChain>
</file>

<file path=xl/sharedStrings.xml><?xml version="1.0" encoding="utf-8"?>
<sst xmlns="http://schemas.openxmlformats.org/spreadsheetml/2006/main" count="1597" uniqueCount="761">
  <si>
    <t>SF</t>
  </si>
  <si>
    <t>HR</t>
  </si>
  <si>
    <t>MAINTENANCE AND PROTECTION OF TRAFFIC CONTROL</t>
  </si>
  <si>
    <t>LS</t>
  </si>
  <si>
    <t>CLEARING &amp; GRUBBING</t>
  </si>
  <si>
    <t>201010</t>
  </si>
  <si>
    <t>REMOVE ROCK FACING</t>
  </si>
  <si>
    <t>SY</t>
  </si>
  <si>
    <t>REMOVE PAVEMENT  { QTY &gt;= 1000 }</t>
  </si>
  <si>
    <t>REMOVE BEAM GUARD RAIL</t>
  </si>
  <si>
    <t>LF</t>
  </si>
  <si>
    <t>REMOVE CONC TRAFFIC BARRIER</t>
  </si>
  <si>
    <t>REMOVE CONDUIT</t>
  </si>
  <si>
    <t>REMOVE CULVERT</t>
  </si>
  <si>
    <t>REMOVE CURB</t>
  </si>
  <si>
    <t>REMOVE CURB &amp; GUTTER</t>
  </si>
  <si>
    <t>REMOVE FENCE, WOOD</t>
  </si>
  <si>
    <t>REMOVE FENCE, CHAIN LINK</t>
  </si>
  <si>
    <t>REMOVE PIPE</t>
  </si>
  <si>
    <t>REMOVE BOLLARD</t>
  </si>
  <si>
    <t>EA</t>
  </si>
  <si>
    <t>REMOVE CATCH BASIN OR SAND BOX</t>
  </si>
  <si>
    <t>REMOVE CONDUIT RISER</t>
  </si>
  <si>
    <t>REMOVE GATE VALVE</t>
  </si>
  <si>
    <t>REMOVE VALVE BOX</t>
  </si>
  <si>
    <t>REMOVE HANDHOLE</t>
  </si>
  <si>
    <t>REMOVE HYDRANT</t>
  </si>
  <si>
    <t>REMOVE INLET</t>
  </si>
  <si>
    <t>BEDDING, WATER MAIN, CL B, 6 IN PIPE</t>
  </si>
  <si>
    <t>BEDDING, WATER MAIN, CL B, 8 IN PIPE</t>
  </si>
  <si>
    <t>BEDDING, WATER MAIN, CL B, 10 IN PIPE</t>
  </si>
  <si>
    <t>BEDDING, WATER MAIN, CL B, 12 IN PIPE</t>
  </si>
  <si>
    <t>REMOVE POLE, WOOD</t>
  </si>
  <si>
    <t>REMOVE POST, BUS ZONE</t>
  </si>
  <si>
    <t>REMOVE POST, PARKING METER</t>
  </si>
  <si>
    <t>REMOVE POST, PEDESTRIAN PUSHBUTTON</t>
  </si>
  <si>
    <t>REMOVE POST, STREET NAME</t>
  </si>
  <si>
    <t>REMOVE POST, TRAFFIC SIGN</t>
  </si>
  <si>
    <t>REMOVE SHRUB</t>
  </si>
  <si>
    <t>REMOVE SIGN</t>
  </si>
  <si>
    <t>REMOVE SIGN, BUS ZONE</t>
  </si>
  <si>
    <t>REMOVE SIGN, OVERHEAD</t>
  </si>
  <si>
    <t>REMOVE SIGN, TRAFFIC</t>
  </si>
  <si>
    <t>REMOVE TREE</t>
  </si>
  <si>
    <t>REMOVE VALVE CHAMBER</t>
  </si>
  <si>
    <t>ABANDON CATCH BASIN</t>
  </si>
  <si>
    <t>ABANDON INLET</t>
  </si>
  <si>
    <t>ABANDON VALVE CHAMBER</t>
  </si>
  <si>
    <t>ABANDON AND FILL PIPE</t>
  </si>
  <si>
    <t>CY</t>
  </si>
  <si>
    <t>UNCLASSIFIED BORROW</t>
  </si>
  <si>
    <t>TN</t>
  </si>
  <si>
    <t>ROCK FACING</t>
  </si>
  <si>
    <t>REBUILD ROCK FACING</t>
  </si>
  <si>
    <t>RELOCATE ROCK FACING</t>
  </si>
  <si>
    <t>STRUCTURE EXCAVATION</t>
  </si>
  <si>
    <t>401001</t>
  </si>
  <si>
    <t>MINERAL AGGREGATE, TYPE 1</t>
  </si>
  <si>
    <t>401002</t>
  </si>
  <si>
    <t>401004</t>
  </si>
  <si>
    <t>MINERAL AGGREGATE, TYPE 4</t>
  </si>
  <si>
    <t>401010</t>
  </si>
  <si>
    <t>MINERAL AGGREGATE, TYPE 10</t>
  </si>
  <si>
    <t>401011</t>
  </si>
  <si>
    <t>MINERAL AGGREGATE, TYPE 11</t>
  </si>
  <si>
    <t>401013</t>
  </si>
  <si>
    <t>MINERAL AGGREGATE, TYPE 13</t>
  </si>
  <si>
    <t>401014</t>
  </si>
  <si>
    <t>MINERAL AGGREGATE, TYPE 14</t>
  </si>
  <si>
    <t>401017</t>
  </si>
  <si>
    <t>401022</t>
  </si>
  <si>
    <t>MINERAL AGGREGATE, TYPE 22</t>
  </si>
  <si>
    <t>401026</t>
  </si>
  <si>
    <t>MINERAL AGGREGATE, TYPE 26</t>
  </si>
  <si>
    <t>401201</t>
  </si>
  <si>
    <t>401202</t>
  </si>
  <si>
    <t>MINERAL AGGREGATE, TYPE 2</t>
  </si>
  <si>
    <t>401206</t>
  </si>
  <si>
    <t>MINERAL AGGREGATE, TYPE 6</t>
  </si>
  <si>
    <t>401209</t>
  </si>
  <si>
    <t>MINERAL AGGREGATE, TYPE 9</t>
  </si>
  <si>
    <t>401210</t>
  </si>
  <si>
    <t>401213</t>
  </si>
  <si>
    <t>401214</t>
  </si>
  <si>
    <t>401217</t>
  </si>
  <si>
    <t>401221</t>
  </si>
  <si>
    <t>MINERAL AGGREGATE, TYPE 21</t>
  </si>
  <si>
    <t>504020</t>
  </si>
  <si>
    <t>SURFACE PREP, PRELEVEL</t>
  </si>
  <si>
    <t>504025</t>
  </si>
  <si>
    <t>PAVEMENT PATCH, TEMPORARY</t>
  </si>
  <si>
    <t>701106</t>
  </si>
  <si>
    <t>702012</t>
  </si>
  <si>
    <t>702015</t>
  </si>
  <si>
    <t>PIPE, CULVERT, CONC REINF C76 CL III, 15 IN</t>
  </si>
  <si>
    <t>702018</t>
  </si>
  <si>
    <t>PIPE, CULVERT, CONC REINF C76 CL III, 18 IN</t>
  </si>
  <si>
    <t>702024</t>
  </si>
  <si>
    <t>PIPE, CULVERT, CONC REINF C76 CL III, 24 IN</t>
  </si>
  <si>
    <t>702030</t>
  </si>
  <si>
    <t>PIPE, CULVERT, CONC REINF C76 CL III, 30 IN</t>
  </si>
  <si>
    <t>VF</t>
  </si>
  <si>
    <t>705300</t>
  </si>
  <si>
    <t>705352</t>
  </si>
  <si>
    <t>CATCH BASIN, TYPE 240A</t>
  </si>
  <si>
    <t>705353</t>
  </si>
  <si>
    <t>CATCH BASIN, TYPE 240B</t>
  </si>
  <si>
    <t>705354</t>
  </si>
  <si>
    <t>CATCH BASIN, TYPE 241</t>
  </si>
  <si>
    <t>705355</t>
  </si>
  <si>
    <t>CATCH BASIN, TYPE 242A</t>
  </si>
  <si>
    <t>705356</t>
  </si>
  <si>
    <t>CATCH BASIN, TYPE 242B</t>
  </si>
  <si>
    <t>705357</t>
  </si>
  <si>
    <t>CATCH BASIN, TYPE 240C</t>
  </si>
  <si>
    <t>705450</t>
  </si>
  <si>
    <t>INLET, TYPE 250A</t>
  </si>
  <si>
    <t>705451</t>
  </si>
  <si>
    <t>INLET, TYPE 250B</t>
  </si>
  <si>
    <t>705452</t>
  </si>
  <si>
    <t>INLET, TYPE 252</t>
  </si>
  <si>
    <t>705510</t>
  </si>
  <si>
    <t>REBUILD CATCH BASIN</t>
  </si>
  <si>
    <t>708006</t>
  </si>
  <si>
    <t>PIPE, CB CONN, CONC C14 CL 3, 6 IN</t>
  </si>
  <si>
    <t>708008</t>
  </si>
  <si>
    <t>PIPE, CB CONN, CONC C14 CL 3, 8 IN</t>
  </si>
  <si>
    <t>708056</t>
  </si>
  <si>
    <t>PIPE, CB CONN, D.I. CL 50, 6 IN</t>
  </si>
  <si>
    <t>708058</t>
  </si>
  <si>
    <t>PIPE, CB CONN, D.I. CL 50, 8 IN</t>
  </si>
  <si>
    <t>708106</t>
  </si>
  <si>
    <t>PIPE, CB CONN, PVC, 6 IN</t>
  </si>
  <si>
    <t>708206</t>
  </si>
  <si>
    <t>PIPE, INLET CONN, CONC C14 CL 3, 6 IN</t>
  </si>
  <si>
    <t>708208</t>
  </si>
  <si>
    <t>PIPE, INLET CONN, CONC C14 CL 3, 8 IN</t>
  </si>
  <si>
    <t>708256</t>
  </si>
  <si>
    <t>PIPE, INLET CONN, D.I. CL 50, 6 IN</t>
  </si>
  <si>
    <t>708258</t>
  </si>
  <si>
    <t>PIPE, INLET CONN, D.I. CL 50, 8 IN</t>
  </si>
  <si>
    <t>708406</t>
  </si>
  <si>
    <t>708408</t>
  </si>
  <si>
    <t>711004</t>
  </si>
  <si>
    <t>PIPE, WM, D.I. CL 52, 4 IN, INCL. FITTINGS</t>
  </si>
  <si>
    <t>711006</t>
  </si>
  <si>
    <t>PIPE, WM, D.I. CL 52, 6 IN, INCL. FITTINGS</t>
  </si>
  <si>
    <t>711008</t>
  </si>
  <si>
    <t>PIPE, WM, D.I. CL 52, 8 IN, INCL. FITTINGS</t>
  </si>
  <si>
    <t>711012</t>
  </si>
  <si>
    <t>PIPE, WM, D.I. CL 52, 12 IN, INCL. FITTINGS</t>
  </si>
  <si>
    <t>711108</t>
  </si>
  <si>
    <t>PIPE, WM, D.I. CL 52,  8 IN, RJ, INCL. FITTINGS</t>
  </si>
  <si>
    <t>711112</t>
  </si>
  <si>
    <t>PIPE, WM, D.I. CL 52, 12 IN, RJ, INCL. FITTINGS</t>
  </si>
  <si>
    <t>711400</t>
  </si>
  <si>
    <t>BLOCKING, CEMENT CONCRETE</t>
  </si>
  <si>
    <t>711402</t>
  </si>
  <si>
    <t>BLOWOFF ASSEMBLY, 2 IN</t>
  </si>
  <si>
    <t>711500</t>
  </si>
  <si>
    <t>STATION, ELECTROLYSIS TEST</t>
  </si>
  <si>
    <t>712006</t>
  </si>
  <si>
    <t>VALVE, GATE, 6 IN</t>
  </si>
  <si>
    <t>712008</t>
  </si>
  <si>
    <t>VALVE, GATE, 8 IN</t>
  </si>
  <si>
    <t>712012</t>
  </si>
  <si>
    <t>VALVE, GATE, 12 IN</t>
  </si>
  <si>
    <t>712106</t>
  </si>
  <si>
    <t>VALVE, BUTTERFLY, 6 IN</t>
  </si>
  <si>
    <t>712108</t>
  </si>
  <si>
    <t>VALVE, BUTTERFLY, 8 IN</t>
  </si>
  <si>
    <t>712110</t>
  </si>
  <si>
    <t>VALVE, BUTTERFLY, 10 IN</t>
  </si>
  <si>
    <t>712112</t>
  </si>
  <si>
    <t>VALVE, BUTTERFLY, 12 IN</t>
  </si>
  <si>
    <t>712500</t>
  </si>
  <si>
    <t>VALVE BOX, CAST IRON</t>
  </si>
  <si>
    <t>714006</t>
  </si>
  <si>
    <t>HYDRANT, 6 IN CONN, INSTALL ONLY</t>
  </si>
  <si>
    <t>717006</t>
  </si>
  <si>
    <t>BEDDING, CL B, 6 IN PIPE</t>
  </si>
  <si>
    <t>717008</t>
  </si>
  <si>
    <t>BEDDING, CL B, 8 IN PIPE</t>
  </si>
  <si>
    <t>717010</t>
  </si>
  <si>
    <t>BEDDING, CL B, 10 IN PIPE</t>
  </si>
  <si>
    <t>717012</t>
  </si>
  <si>
    <t>BEDDING, CL B, 12 IN PIPE</t>
  </si>
  <si>
    <t>717015</t>
  </si>
  <si>
    <t>BEDDING, CL B, 15 IN PIPE</t>
  </si>
  <si>
    <t>717018</t>
  </si>
  <si>
    <t>BEDDING, CL B, 18 IN PIPE</t>
  </si>
  <si>
    <t>717024</t>
  </si>
  <si>
    <t>BEDDING, CL B, 24 IN PIPE</t>
  </si>
  <si>
    <t>CONTROLLED DENSITY FILL</t>
  </si>
  <si>
    <t>717208</t>
  </si>
  <si>
    <t>PIPE, PS, CONC C14 CL 3, 8 IN</t>
  </si>
  <si>
    <t>717210</t>
  </si>
  <si>
    <t>PIPE, PS, CONC C14 CL 3, 10 IN</t>
  </si>
  <si>
    <t>717216</t>
  </si>
  <si>
    <t>PIPE, PS, CONC REINF C76 CL IV, 15 IN</t>
  </si>
  <si>
    <t>717218</t>
  </si>
  <si>
    <t>PIPE, PS, CONC REINF C76 CL III, 18 IN</t>
  </si>
  <si>
    <t>717221</t>
  </si>
  <si>
    <t>PIPE, PS, CONC REINF C76 CL III, 21 IN</t>
  </si>
  <si>
    <t>717224</t>
  </si>
  <si>
    <t>PIPE, PS, CONC REINF C76 CL III, 24 IN</t>
  </si>
  <si>
    <t>717308</t>
  </si>
  <si>
    <t>PIPE, PS, D.I., CL 50, 8 IN</t>
  </si>
  <si>
    <t>717310</t>
  </si>
  <si>
    <t>PIPE, PS, D.I., CL 50, 10 IN</t>
  </si>
  <si>
    <t>717312</t>
  </si>
  <si>
    <t>PIPE, PS, D.I., CL 50, 12 IN</t>
  </si>
  <si>
    <t>717314</t>
  </si>
  <si>
    <t>PIPE, PS, D.I., CL 50, 14 IN</t>
  </si>
  <si>
    <t>717316</t>
  </si>
  <si>
    <t>PIPE, PS, D.I., CL 50, 16 IN</t>
  </si>
  <si>
    <t>717318</t>
  </si>
  <si>
    <t>PIPE, PS, D.I., CL 50, 18 IN</t>
  </si>
  <si>
    <t>717324</t>
  </si>
  <si>
    <t>PIPE, PS, D.I., CL 50, 24 IN</t>
  </si>
  <si>
    <t>717358</t>
  </si>
  <si>
    <t>PIPE, PS, D.I., CL 52, 8 IN</t>
  </si>
  <si>
    <t>717360</t>
  </si>
  <si>
    <t>PIPE, PS, D.I., CL 52, 10 IN</t>
  </si>
  <si>
    <t>717362</t>
  </si>
  <si>
    <t>PIPE, PS, D.I., CL 52, 12 IN</t>
  </si>
  <si>
    <t>717416</t>
  </si>
  <si>
    <t>PIPE, PSD, CONC REINF C76 CL IV, 15 IN</t>
  </si>
  <si>
    <t>717418</t>
  </si>
  <si>
    <t>PIPE, PSD, CONC REINF C76 CL III, 18 IN</t>
  </si>
  <si>
    <t>717421</t>
  </si>
  <si>
    <t>PIPE, PSD, CONC REINF C76 CL III, 21 IN</t>
  </si>
  <si>
    <t>717424</t>
  </si>
  <si>
    <t>PIPE, PSD, CONC REINF C76 CL III, 24 IN</t>
  </si>
  <si>
    <t>717608</t>
  </si>
  <si>
    <t>PIPE, PSD, D.I. CL 50, 8 IN</t>
  </si>
  <si>
    <t>717612</t>
  </si>
  <si>
    <t>PIPE, PSD, D.I., CL 50, 12 IN</t>
  </si>
  <si>
    <t>717616</t>
  </si>
  <si>
    <t>PIPE, PSD, D.I., CL 50, 16 IN</t>
  </si>
  <si>
    <t>717618</t>
  </si>
  <si>
    <t>PIPE, PSD, D.I., CL 50, 18 IN</t>
  </si>
  <si>
    <t>717620</t>
  </si>
  <si>
    <t>PIPE, PSD, D.I., CL 50, 20 IN</t>
  </si>
  <si>
    <t>717624</t>
  </si>
  <si>
    <t>PIPE, PSD, D.I., CL 50, 24 IN</t>
  </si>
  <si>
    <t>PIPE, PSD, D.I., CL 52, 8 IN</t>
  </si>
  <si>
    <t>717662</t>
  </si>
  <si>
    <t>PIPE, PSD, D.I., CL 52, 12 IN</t>
  </si>
  <si>
    <t>717708</t>
  </si>
  <si>
    <t>PIPE, PSS, CONC C14 CL 3, 8 IN</t>
  </si>
  <si>
    <t>717710</t>
  </si>
  <si>
    <t>PIPE, PSS, CONC C14 CL 3, 10 IN</t>
  </si>
  <si>
    <t>717716</t>
  </si>
  <si>
    <t>PIPE, PSS, CONC REINF C76 CL IV, 15 IN</t>
  </si>
  <si>
    <t>717748</t>
  </si>
  <si>
    <t>PIPE, PSS, D.I., CL 50, 8 IN</t>
  </si>
  <si>
    <t>717750</t>
  </si>
  <si>
    <t>PIPE, PSS, D.I., CL 50, 10 IN</t>
  </si>
  <si>
    <t>717752</t>
  </si>
  <si>
    <t>PIPE, PSS, D.I., CL 50, 12 IN</t>
  </si>
  <si>
    <t>717778</t>
  </si>
  <si>
    <t>PIPE, PSS, D.I., CL 52, 8 IN</t>
  </si>
  <si>
    <t>717780</t>
  </si>
  <si>
    <t>PIPE, PSS, D.I., CL 52, 10 IN</t>
  </si>
  <si>
    <t>717782</t>
  </si>
  <si>
    <t>PIPE, PSS, D.I., CL 52, 12 IN</t>
  </si>
  <si>
    <t>717786</t>
  </si>
  <si>
    <t>PIPE, PSS, D.I., CL 52, 16 IN</t>
  </si>
  <si>
    <t>717788</t>
  </si>
  <si>
    <t>PIPE, PSS, D.I., CL 52, 18 IN</t>
  </si>
  <si>
    <t>PIPE, PS or PSS, PVC, D3034 SDR 35, 8 IN</t>
  </si>
  <si>
    <t>PIPE, PS or PSS, PVC, D3034 SDR 35, 12 IN</t>
  </si>
  <si>
    <t>PIPE, PS or PSS, PVC, D3034 SDR 35, 15 IN</t>
  </si>
  <si>
    <t>717846</t>
  </si>
  <si>
    <t>TEE, D.I., 6 IN</t>
  </si>
  <si>
    <t>717848</t>
  </si>
  <si>
    <t>TEE, D.I., 8 IN</t>
  </si>
  <si>
    <t>717866</t>
  </si>
  <si>
    <t>TEE, PVC, 6 IN</t>
  </si>
  <si>
    <t>717868</t>
  </si>
  <si>
    <t>TEE, PVC, 8 IN</t>
  </si>
  <si>
    <t>717892</t>
  </si>
  <si>
    <t>TEE, 12 IN, CUT-IN EXISTING CONC PIPE</t>
  </si>
  <si>
    <t>717896</t>
  </si>
  <si>
    <t>TEE, 16 IN, CUT-IN EXISTING CONC PIPE</t>
  </si>
  <si>
    <t>717898</t>
  </si>
  <si>
    <t>TEE, 18 IN, CUT-IN EXISTING CONC PIPE</t>
  </si>
  <si>
    <t>717899</t>
  </si>
  <si>
    <t>TEE, 24 IN, CUT-IN EXISTING CONC PIPE</t>
  </si>
  <si>
    <t>717902</t>
  </si>
  <si>
    <t>DAM, CLAY TRENCH</t>
  </si>
  <si>
    <t>EXTRA EXCAVATION</t>
  </si>
  <si>
    <t>TEMPORARY SEWER BYPASS</t>
  </si>
  <si>
    <t>719006</t>
  </si>
  <si>
    <t>SEWER CLEANOUT, 6 IN</t>
  </si>
  <si>
    <t>719008</t>
  </si>
  <si>
    <t>SEWER CLEANOUT, 8 IN</t>
  </si>
  <si>
    <t>720005</t>
  </si>
  <si>
    <t>ADJUST EXISTING MH, CB, OR VC</t>
  </si>
  <si>
    <t>720010</t>
  </si>
  <si>
    <t>VALVE, GATE, 10 IN</t>
  </si>
  <si>
    <t>DETECTOR LOOP, 6 FT DIA.</t>
  </si>
  <si>
    <t>ADJUST EXISTING INLET</t>
  </si>
  <si>
    <t>720015</t>
  </si>
  <si>
    <t>ADJUST EXISTING MON FRAME &amp; COVER</t>
  </si>
  <si>
    <t>720020</t>
  </si>
  <si>
    <t>ADJUST EXISTING VALVE BOX</t>
  </si>
  <si>
    <t>720025</t>
  </si>
  <si>
    <t>ADJUST EXISTING MH, CB, OR VC W/RING EXT</t>
  </si>
  <si>
    <t>720030</t>
  </si>
  <si>
    <t>ADJUST EXISTING INLET W/RING EXT</t>
  </si>
  <si>
    <t>720045</t>
  </si>
  <si>
    <t>ADJUST EXISTING HANDHOLE</t>
  </si>
  <si>
    <t>720230</t>
  </si>
  <si>
    <t>UTILITY CASTING, TYPE 230</t>
  </si>
  <si>
    <t>720231</t>
  </si>
  <si>
    <t>UTILITY CASTING, TYPE 231 (RING EXTENSION)</t>
  </si>
  <si>
    <t>720235</t>
  </si>
  <si>
    <t>UTILITY CASTING, TYPE 230L</t>
  </si>
  <si>
    <t>720265</t>
  </si>
  <si>
    <t>UTILITY CASTING, TYPE 265, VANED GRATE</t>
  </si>
  <si>
    <t>720300</t>
  </si>
  <si>
    <t>UTILITY CASTING, TYPE 361</t>
  </si>
  <si>
    <t>802214</t>
  </si>
  <si>
    <t>PLANTING SOIL</t>
  </si>
  <si>
    <t>802220</t>
  </si>
  <si>
    <t>MULCH, BARK</t>
  </si>
  <si>
    <t>802230</t>
  </si>
  <si>
    <t>MULCH, DECOMPOSED ORGANIC</t>
  </si>
  <si>
    <t>CATCH BASIN, TYPE 240D</t>
  </si>
  <si>
    <t>802600</t>
  </si>
  <si>
    <t>SEEDED LAWN INSTALLATION  { QTY &gt; = 10,000 }</t>
  </si>
  <si>
    <t xml:space="preserve">                                                       { QTY &lt;  10,000 }      </t>
  </si>
  <si>
    <t>804005</t>
  </si>
  <si>
    <t>804010</t>
  </si>
  <si>
    <t>CURB, CEM CONC, MOUNTABLE</t>
  </si>
  <si>
    <t>804015</t>
  </si>
  <si>
    <t>CURB AND GUTTER, CEM CONC</t>
  </si>
  <si>
    <t>807005</t>
  </si>
  <si>
    <t>CURB, TRAFFIC, PRECAST</t>
  </si>
  <si>
    <t>808001</t>
  </si>
  <si>
    <t>LANE MARKER TYPE 1</t>
  </si>
  <si>
    <t>808002</t>
  </si>
  <si>
    <t>LANE MARKER TYPE 2</t>
  </si>
  <si>
    <t>813020</t>
  </si>
  <si>
    <t>MONUMENT FRAME AND COVER</t>
  </si>
  <si>
    <t>813120</t>
  </si>
  <si>
    <t>RESET MONUMENT FRAME AND COVER</t>
  </si>
  <si>
    <t>813125</t>
  </si>
  <si>
    <t>RELOCATE MONUMENT FRAME AND COVER</t>
  </si>
  <si>
    <t>814005</t>
  </si>
  <si>
    <t>814010</t>
  </si>
  <si>
    <t>SIDEWALK, THICKENED EDGE</t>
  </si>
  <si>
    <t>818040</t>
  </si>
  <si>
    <t>STAIRWAY, CEM CONC, TYPE 440</t>
  </si>
  <si>
    <t>818140</t>
  </si>
  <si>
    <t>HANDRAIL, TYPE 440</t>
  </si>
  <si>
    <t>818142</t>
  </si>
  <si>
    <t>HANDRAIL, TYPE 442</t>
  </si>
  <si>
    <t>818143</t>
  </si>
  <si>
    <t>HANDRAIL, TYPE 443</t>
  </si>
  <si>
    <t>818241</t>
  </si>
  <si>
    <t>819006</t>
  </si>
  <si>
    <t>DRIVEWAY, CEM CONC, 6 IN</t>
  </si>
  <si>
    <t>819008</t>
  </si>
  <si>
    <t>DRIVEWAY, CEM CONC, 8 IN</t>
  </si>
  <si>
    <t>819018</t>
  </si>
  <si>
    <t>821025</t>
  </si>
  <si>
    <t>821030</t>
  </si>
  <si>
    <t>POST, TRAFFIC SIGN</t>
  </si>
  <si>
    <t>821035</t>
  </si>
  <si>
    <t>POST, PARKING METER</t>
  </si>
  <si>
    <t>821040</t>
  </si>
  <si>
    <t>PIPE, WM, D.I. CL 52, 10 IN, INCL. FITTINGS</t>
  </si>
  <si>
    <t>PIPE, WM, D.I. CL 52,  6 IN, RJ, INCL. FITTINGS</t>
  </si>
  <si>
    <t>PIPE, WM, D.I. CL 52, 16 IN, RJ, INCL. FITTINGS</t>
  </si>
  <si>
    <t>VALVE, GATE, 4 IN</t>
  </si>
  <si>
    <t>PIPE, PSD, D.I., CL 52, 6 IN</t>
  </si>
  <si>
    <t>TELEVISION INSPECTION</t>
  </si>
  <si>
    <t>INSTALL CASTING, UTILITY FURNISHED</t>
  </si>
  <si>
    <t>STEPS, CEM CONC</t>
  </si>
  <si>
    <t>POST, STREET NAME</t>
  </si>
  <si>
    <t>821045</t>
  </si>
  <si>
    <t>POST, BUS ZONE</t>
  </si>
  <si>
    <t>821050</t>
  </si>
  <si>
    <t>RELOCATE SIGN, TRAFFIC</t>
  </si>
  <si>
    <t>821055</t>
  </si>
  <si>
    <t>RELOCATE SIGN, STREET NAME</t>
  </si>
  <si>
    <t>821060</t>
  </si>
  <si>
    <t>RELOCATE SIGN, BUS ZONE</t>
  </si>
  <si>
    <t>822004</t>
  </si>
  <si>
    <t>822006</t>
  </si>
  <si>
    <t>822008</t>
  </si>
  <si>
    <t>PAVEMENT MARKING, PAINT, 8 IN STRIPE</t>
  </si>
  <si>
    <t>822010</t>
  </si>
  <si>
    <t>PAVEMENT MARKING, PAINT, LEGEND/SYMBOL</t>
  </si>
  <si>
    <t>822018</t>
  </si>
  <si>
    <t>822020</t>
  </si>
  <si>
    <t>PAVEMENT MARKING, THERMO, LEGEND/SYMBOL</t>
  </si>
  <si>
    <t>CONSTRUCTION GEOTEXTILE FOR UNDERGROUND DRAINAGE</t>
  </si>
  <si>
    <t>CONSTRUCTION GEOTEXTILE FOR SEPARATION</t>
  </si>
  <si>
    <t>CONSTRUCTION GEOTEXTILE FOR SOIL STABILIZATION</t>
  </si>
  <si>
    <t>CONSTRUCTION GEOTEXTILE FOR PERMANENT EROSION CONTROL</t>
  </si>
  <si>
    <t>CLEARING</t>
  </si>
  <si>
    <t>GRUBBING</t>
  </si>
  <si>
    <t>SOLID ROCK EXCAVATION</t>
  </si>
  <si>
    <t>UNSUITABLE FOUNDATION EXCAVATION</t>
  </si>
  <si>
    <t>CHANNEL EXCAVATION</t>
  </si>
  <si>
    <t>PAVEMENT MARKING, PAINT, 6 IN STRIPE</t>
  </si>
  <si>
    <t>BID ITEM</t>
  </si>
  <si>
    <t>BID ITEM DESCRIPTION</t>
  </si>
  <si>
    <t>UNIT</t>
  </si>
  <si>
    <t>INCLUDING FLAGGING</t>
  </si>
  <si>
    <t>TRAFFIC CONTROL PEACE OFFICERS</t>
  </si>
  <si>
    <t>REMOVE PAVEMENT MARKING</t>
  </si>
  <si>
    <t>REMOVE PAVEMENT MARKING LEGEND/SYMBOL</t>
  </si>
  <si>
    <t>SAWCUT RIGID PAVEMENT, FULL DEPTH</t>
  </si>
  <si>
    <t>SAWCUT CEMENT CONCRETE SIDEWALK, FULL DEPTH</t>
  </si>
  <si>
    <t>STEPPED SLOPE CONSTRUCTION</t>
  </si>
  <si>
    <t>SAFETY SYSTEM IN DITCH AND CHANNEL EXCAVATION</t>
  </si>
  <si>
    <t>SUPPORT AND SAFETY SYSTEM</t>
  </si>
  <si>
    <t>SAFETY SYSTEMS IN STRUCTURAL EXCAVATION</t>
  </si>
  <si>
    <t>SELECT MATERIAL</t>
  </si>
  <si>
    <t>DOWEL BAR</t>
  </si>
  <si>
    <t>TIE BAR WITH DRILL HOLE</t>
  </si>
  <si>
    <t>PERVIOUS CONCRETE SIDEWALK</t>
  </si>
  <si>
    <t>RECHANNEL MAINTENANCE HOLE</t>
  </si>
  <si>
    <t>ADJUST EXISTING VALVE BOX W/RING EXT</t>
  </si>
  <si>
    <t>EXTRUDED CURB, CEM CONC</t>
  </si>
  <si>
    <t>RELOCATE OR RESET MON AND MON FRAME AND COVER</t>
  </si>
  <si>
    <t>CURB RAMP, NON-STANDARD</t>
  </si>
  <si>
    <t>DETECTABLE WARNING PLATE</t>
  </si>
  <si>
    <t>DETECTABLE WARNING PLATE RETROFIT</t>
  </si>
  <si>
    <t>EXPOSED AGGREGATE CEM CONC TREATMENT, SIDEWALK</t>
  </si>
  <si>
    <t>SIX INCH SIDEWALK, CEM CONC</t>
  </si>
  <si>
    <t>STAIRWAY, CEM CONC, SPECIAL</t>
  </si>
  <si>
    <t>GUTTER, CEM CONC, TYPE 440</t>
  </si>
  <si>
    <t>PAVEMENT MARKING, PRESSURE SENSITIVE TAPE</t>
  </si>
  <si>
    <t>SHARROW, INSTALL OWNER FURNISHED</t>
  </si>
  <si>
    <t>REMOVE PAVEMENT MARKING, THERMOPLASTIC</t>
  </si>
  <si>
    <t>REMOVE PAVEMENT, OVER 14" IN DEPTH</t>
  </si>
  <si>
    <t>REMOVE PAVEMENT, OVER 14" IN DEPTH, INCLUDING RAILS &amp; TIES</t>
  </si>
  <si>
    <t>REMOVE PAVEMENT, OVER 14" IN DEPTH, INCLUDING RAILROAD TIES</t>
  </si>
  <si>
    <t xml:space="preserve">REMOVE ASPHALT OVERLAY </t>
  </si>
  <si>
    <t>REMOVE PAVEMENT MARKING LEGEND/SYMBOL, THERMOPLASTIC</t>
  </si>
  <si>
    <t>SAWCUT ASPHALT CONCRETE, FULL DEPTH</t>
  </si>
  <si>
    <t>REMOVE MAINTENANCE HOLE</t>
  </si>
  <si>
    <t>REMOVE ASPHALT PAVEMENT</t>
  </si>
  <si>
    <r>
      <t xml:space="preserve">REMOVE FOUNDATION, METAL </t>
    </r>
    <r>
      <rPr>
        <sz val="10"/>
        <color theme="1"/>
        <rFont val="Arial"/>
        <family val="2"/>
      </rPr>
      <t>POLE</t>
    </r>
  </si>
  <si>
    <t>ABANDON MAINTENANCE HOLE</t>
  </si>
  <si>
    <t>ABANDON EXISTING WATER SERVICE</t>
  </si>
  <si>
    <t>BORROW, TYPE 17</t>
  </si>
  <si>
    <t xml:space="preserve">SURFACE PREP, PLANE BITUMINOUS PAVEMENT   </t>
  </si>
  <si>
    <t>ROADWAY CEM CONC, 9 IN</t>
  </si>
  <si>
    <t>ROADWAY CEM CONC, 10 IN</t>
  </si>
  <si>
    <t>ROADWAY CEM CONC, 11 IN</t>
  </si>
  <si>
    <t>ROADWAY CEM CONC, 12 IN</t>
  </si>
  <si>
    <t>ROADWAY CEM CONC, HES (24 HR), 9 IN</t>
  </si>
  <si>
    <t>ROADWAY CEM CONC, HES (24 HR), 10 IN</t>
  </si>
  <si>
    <t>ROADWAY CEM CONC, HES (24 HR), 11 IN</t>
  </si>
  <si>
    <t>ROADWAY CEM CONC, HES (24 HR), 12 IN</t>
  </si>
  <si>
    <t>ROADWAY CEM CONC, HES (72 HR), 9 IN</t>
  </si>
  <si>
    <t>ROADWAY CEM CONC, HES (72 HR), 10 IN</t>
  </si>
  <si>
    <t>ROADWAY CEM CONC, HES (72 HR), 11 IN</t>
  </si>
  <si>
    <t>ROADWAY CEM CONC, HES (72 HR), 12 IN</t>
  </si>
  <si>
    <t>ROADWAY CEM CONC BASE, 9 IN</t>
  </si>
  <si>
    <t>ROADWAY CEM CONC BASE, 10 IN</t>
  </si>
  <si>
    <t>ROADWAY CEM CONC BASE, 11 IN</t>
  </si>
  <si>
    <t>ROADWAY CEM CONC BASE, 12 IN</t>
  </si>
  <si>
    <t>ROADWAY CEM CONC BASE, HES (24 HR), 9 IN</t>
  </si>
  <si>
    <t>ROADWAY CEM CONC BASE, HES (24 HR), 10 IN</t>
  </si>
  <si>
    <t>ROADWAY CEM CONC BASE, HES (24 HR), 11 IN</t>
  </si>
  <si>
    <t>ROADWAY CEM CONC BASE, HES (24 HR), 12 IN</t>
  </si>
  <si>
    <t>ROADWAY CEM CONC BASE, HES (72 HR), 9 IN</t>
  </si>
  <si>
    <t>ROADWAY CEM CONC BASE, HES (72 HR), 10 IN</t>
  </si>
  <si>
    <t>ROADWAY CEM CONC BASE, HES (72 HR), 11 IN</t>
  </si>
  <si>
    <t>ROADWAY CEM CONC BASE, HES (72 HR), 12 IN</t>
  </si>
  <si>
    <t>ROADWAY CEM CONC, 6 IN</t>
  </si>
  <si>
    <t>ROADWAY CEM CONC, 7 IN</t>
  </si>
  <si>
    <t>ROADWAY CEM CONC, 8 IN</t>
  </si>
  <si>
    <t>ROADWAY CEM CONC, HES (24 HR), 6 IN</t>
  </si>
  <si>
    <t>ROADWAY CEM CONC, HES (24 HR), 7 IN</t>
  </si>
  <si>
    <t>ROADWAY CEM CONC, HES (24 HR), 8 IN</t>
  </si>
  <si>
    <t>ROADWAY CEM CONC, HES (72 HR), 6 IN</t>
  </si>
  <si>
    <t>ROADWAY CEM CONC, HES (72 HR), 7 IN</t>
  </si>
  <si>
    <t>ROADWAY CEM CONC, HES (72 HR), 8 IN</t>
  </si>
  <si>
    <t>ROADWAY CEM CONC BASE, 6 IN</t>
  </si>
  <si>
    <t>ROADWAY CEM CONC BASE, 7 IN</t>
  </si>
  <si>
    <t>ROADWAY CEM CONC BASE, 8 IN</t>
  </si>
  <si>
    <t>ROADWAY CEM CONC BASE, HES (24 HR), 6 IN</t>
  </si>
  <si>
    <t>ROADWAY CEM CONC BASE, HES (24 HR), 7 IN</t>
  </si>
  <si>
    <t>ROADWAY CEM CONC BASE, HES (24 HR), 8 IN</t>
  </si>
  <si>
    <t>ROADWAY CEM CONC BASE, HES (72 HR), 6 IN</t>
  </si>
  <si>
    <t>ROADWAY CEM CONC BASE, HES (72 HR), 7 IN</t>
  </si>
  <si>
    <t>ROADWAY CEM CONC BASE, HES (72 HR), 8 IN</t>
  </si>
  <si>
    <t>PATTERNED CEM CONC TREATMENT, ROADWAY PATTERNED</t>
  </si>
  <si>
    <t>PATTERNED CEM CONC TREATMENT, ROADWAY RUNNING BOND USED BRICK</t>
  </si>
  <si>
    <t>DROP CONNECTION,  INSIDE, 6 IN</t>
  </si>
  <si>
    <t>DROP CONNECTION, INSIDE, 8 IN</t>
  </si>
  <si>
    <t>DROP CONNECTION, INSIDE, 12 IN</t>
  </si>
  <si>
    <t>SODDING   { QTY &gt; = 1,000 }</t>
  </si>
  <si>
    <t xml:space="preserve">                      { QTY &lt;  1,000 }      </t>
  </si>
  <si>
    <t>EXTRUDED CURB, HMA (CL 1/2 IN)</t>
  </si>
  <si>
    <t>EXTRUDED CURB, HMA (CL 1 IN)</t>
  </si>
  <si>
    <t>EXTRUDED CURB, CEM CONC, HES (24 HR)</t>
  </si>
  <si>
    <t>CURB, TRAFFIC, BLOCK</t>
  </si>
  <si>
    <t>PLASTIC TRAFFIC BUTTON</t>
  </si>
  <si>
    <t>CURB RAMP (422A)</t>
  </si>
  <si>
    <t>CURB RAMP (422B)</t>
  </si>
  <si>
    <t>CURB RAMP (422C)</t>
  </si>
  <si>
    <t>PATTERNED CEM CONC TREATMENT, SIDEWALK, (PATTERNED)</t>
  </si>
  <si>
    <t>PATTERNED CEM CONC TREATMENT, SIDEWALK, (RUNNING BOND USED BRICK)</t>
  </si>
  <si>
    <t>DRIVEWAY, CEM CONC, HES (24 HR), 8 IN</t>
  </si>
  <si>
    <t>DRIVEWAY, CEM CONC, HES (72 HR), 8 IN</t>
  </si>
  <si>
    <t>INSTALL SIGN, TRAFFIC, OWNER FURNISHED</t>
  </si>
  <si>
    <t>INSTALL SIGN, STREET DESIGNATION, OWNER FURNISHED</t>
  </si>
  <si>
    <t>INSTALL SIGN, STREET NAME, OWNER FURNISHED, POST MT</t>
  </si>
  <si>
    <t>SIGN, BUS ZONE, OWNER FURNISHED</t>
  </si>
  <si>
    <t xml:space="preserve">MINERAL AGGREGATE, TYPE 1  </t>
  </si>
  <si>
    <t>PIPE, SUBSURFACE DRAIN, PVC,  6 IN</t>
  </si>
  <si>
    <t>PIPE, SUBSURFACE DRAIN, PVC,  8 IN</t>
  </si>
  <si>
    <t>PIPE, SUBSURFACE DRAIN, PVC,  10 IN</t>
  </si>
  <si>
    <t>PIPE, CULVERT, CONC REINF C76 CL V, 12 IN</t>
  </si>
  <si>
    <t>SIDEWALK DRAIN, 6 IN, PVC</t>
  </si>
  <si>
    <t>REBUILD BRICK MAINTENANCE HOLE</t>
  </si>
  <si>
    <t>PIPE, CB CONN, D.I. CL 50, 12 IN</t>
  </si>
  <si>
    <t>PIPE, PS, VCP, EXTRA STRENGTH, 8 IN</t>
  </si>
  <si>
    <t>PIPE, PS, VCP, EXTRA STRENGTH, 10 IN</t>
  </si>
  <si>
    <t>PIPE, PS, VCP, EXTRA STRENGTH, 12 IN</t>
  </si>
  <si>
    <t>PIPE, PS, VCP, EXTRA STRENGTH, 14 IN</t>
  </si>
  <si>
    <t>PIPE, PS, VCP, EXTRA STRENGTH, 16 IN</t>
  </si>
  <si>
    <t>PIPE, PS, VCP, EXTRA STRENGTH, 24 IN</t>
  </si>
  <si>
    <t>PIPE, PS, VCP, EXTRA STRENGTH, 18 IN</t>
  </si>
  <si>
    <t>PIPE, PS, CONC REINF C76 CL IV, 12 IN</t>
  </si>
  <si>
    <t>PIPE, PSD, CONC REINF C76 CL IV, 12 IN</t>
  </si>
  <si>
    <t>PIPE, PSD, D.I., CL 50, 14 IN</t>
  </si>
  <si>
    <t>PIPE, PSS, D.I., CL 52, 14 IN</t>
  </si>
  <si>
    <t>PIPE, PSS, CONC REINF C76 CL IV, 12 IN</t>
  </si>
  <si>
    <t>PIPE, PSS, VCP, EXTRA STRENGTH, 8 IN</t>
  </si>
  <si>
    <t>PIPE, PSS, VCP, EXTRA STRENGTH, 10 IN</t>
  </si>
  <si>
    <t>PIPE, PSS, VCP, EXTRA STRENGTH, 12 IN</t>
  </si>
  <si>
    <t>PIPE, PSS, VCP, EXTRA STRENGTH, 18 IN</t>
  </si>
  <si>
    <t>PIPE, PSS, VCP, EXTRA STRENGTH, 24 IN</t>
  </si>
  <si>
    <t>TEE, PVC, 10 IN</t>
  </si>
  <si>
    <t>TEE, VCP, 6 IN</t>
  </si>
  <si>
    <t>TEE, VCP, 8 IN</t>
  </si>
  <si>
    <t>TEE, VCP, 10 IN</t>
  </si>
  <si>
    <t>TEE, D.I., 10 IN</t>
  </si>
  <si>
    <t>INSTALL GRATE/COVER, OWNER FURNISHED</t>
  </si>
  <si>
    <t>UNIT COST</t>
  </si>
  <si>
    <t>CURB, CEM CONC    {QTY &gt;= 1000}</t>
  </si>
  <si>
    <t xml:space="preserve">                                    {QTY  &lt;  1000}</t>
  </si>
  <si>
    <t>SIDEWALK, CEM CONC    {QTY &gt;= 500}</t>
  </si>
  <si>
    <t xml:space="preserve">                                            {QTY  &lt;  500}</t>
  </si>
  <si>
    <t xml:space="preserve">PAVEMENT MARKING, THERMO, 8 IN STRIPE    </t>
  </si>
  <si>
    <t xml:space="preserve">PAVEMENT MARKING, PAINT, 4 IN STRIPE   </t>
  </si>
  <si>
    <t>401207</t>
  </si>
  <si>
    <t>MINERAL AGGREGATE, TYPE 7</t>
  </si>
  <si>
    <r>
      <t xml:space="preserve">FILTER MATERIAL, </t>
    </r>
    <r>
      <rPr>
        <sz val="10"/>
        <rFont val="Arial"/>
        <family val="2"/>
      </rPr>
      <t>TYPE 26</t>
    </r>
  </si>
  <si>
    <t>JUNCTION BOX</t>
  </si>
  <si>
    <t>MAINTENANCE HOLE, TYPE 204A</t>
  </si>
  <si>
    <t>MAINTENANCE HOLE, TYPE 204.5A</t>
  </si>
  <si>
    <t>MAINTENANCE HOLE, TYPE 205A</t>
  </si>
  <si>
    <t>MAINTENANCE HOLE, TYPE 204B</t>
  </si>
  <si>
    <t>MAINTENANCE HOLE, TYPE 204.5B</t>
  </si>
  <si>
    <t>MAINTENANCE HOLE, TYPE 205B</t>
  </si>
  <si>
    <t>EXTRA DEPTH, TYPE 204A MAINTENANCE HOLE</t>
  </si>
  <si>
    <t>EXTRA DEPTH, TYPE 204.5A MAINTENANCE HOLE</t>
  </si>
  <si>
    <t>EXTRA DEPTH, TYPE 205A MAINTENANCE HOLE</t>
  </si>
  <si>
    <t>EXTRA DEPTH, TYPE 204B MAINTENANCE HOLE</t>
  </si>
  <si>
    <t>EXTRA DEPTH, TYPE 204.5B MAINTENANCE HOLE</t>
  </si>
  <si>
    <t>EXTRA DEPTH, TYPE 205B MAINTENANCE HOLE</t>
  </si>
  <si>
    <t>PIPE, CB CONN, PVC, 8 IN</t>
  </si>
  <si>
    <t>TEE, D.I., 12 IN</t>
  </si>
  <si>
    <t>GRAVEL DRAIN, TYPE 4</t>
  </si>
  <si>
    <t>GRAVEL DRAIN, TYPE 5</t>
  </si>
  <si>
    <t>GRAVEL DRAIN, TYPE 28</t>
  </si>
  <si>
    <t>DITCH EXCAVATION</t>
  </si>
  <si>
    <t>SAFETY SYSTEMS IN TRENCH EXCAVATION, MIN. BID = $0.80 PER SF</t>
  </si>
  <si>
    <t>PIPE, PSS, VCP, EXTRA STRENGTH, 15 IN</t>
  </si>
  <si>
    <t>Bid Item</t>
  </si>
  <si>
    <t>Item</t>
  </si>
  <si>
    <t>Quantity</t>
  </si>
  <si>
    <t>Unit</t>
  </si>
  <si>
    <t>Base Construction Cost</t>
  </si>
  <si>
    <t>Total Estimated Cost</t>
  </si>
  <si>
    <t>QUANTITY</t>
  </si>
  <si>
    <t>TOTAL PRICE</t>
  </si>
  <si>
    <t>REMOVE CEM CONC SIDEWALK</t>
  </si>
  <si>
    <t>COMMON EXCAVATION</t>
  </si>
  <si>
    <t xml:space="preserve">MINERAL AGGREGATE, TYPE 2   </t>
  </si>
  <si>
    <t xml:space="preserve">MINERAL AGGREGATE, TYPE 17 </t>
  </si>
  <si>
    <t>PAVEMENT, HMA (CL 3/8 IN)</t>
  </si>
  <si>
    <t xml:space="preserve">PAVEMENT, HMA (CL 1/2 IN) </t>
  </si>
  <si>
    <t xml:space="preserve">PAVEMENT, HMA (CL 3/4 IN) </t>
  </si>
  <si>
    <t>PAVEMENT, HMA (CL 1 IN)</t>
  </si>
  <si>
    <t>SEEDED LAWN INSTALLATION</t>
  </si>
  <si>
    <t>CURB, CEM CONC</t>
  </si>
  <si>
    <t>SODDING</t>
  </si>
  <si>
    <t>SIDEWALK, CEM CONC</t>
  </si>
  <si>
    <t>Sales Tax</t>
  </si>
  <si>
    <t>Total Cost</t>
  </si>
  <si>
    <t>REMOVE PAVEMENT</t>
  </si>
  <si>
    <t>COMMON EXCAVATIO</t>
  </si>
  <si>
    <t>MINERAL AGGREGATE, TYPE 17</t>
  </si>
  <si>
    <t>PAVEMENT, HMA (CL 1/2 IN)</t>
  </si>
  <si>
    <t>PAVEMENT, HMA (CL 3/4 IN)</t>
  </si>
  <si>
    <t>Add'l Info Provided</t>
  </si>
  <si>
    <t>yes</t>
  </si>
  <si>
    <t>Supplemental Property Owner information</t>
  </si>
  <si>
    <t>Ref No.</t>
  </si>
  <si>
    <t>Tax/Parcel
Number</t>
  </si>
  <si>
    <t>Multiple Taxpayers?</t>
  </si>
  <si>
    <t>Owner Name</t>
  </si>
  <si>
    <t>Owner Contact Address</t>
  </si>
  <si>
    <t>ASSESSMENT REIMBURSEMENT AREA PARCEL ROLL</t>
  </si>
  <si>
    <t>EXHIBIT B</t>
  </si>
  <si>
    <t>Exempt from Collection
(Yes/No)</t>
  </si>
  <si>
    <t>Half-share (Yes/No)</t>
  </si>
  <si>
    <t>Legal Description (or Abbreviated Legal Description)</t>
  </si>
  <si>
    <t>Parcel Area (sf)</t>
  </si>
  <si>
    <t>Effective Parcel Area w/ half-shares</t>
  </si>
  <si>
    <t>SqRt of Effective Parcel Area</t>
  </si>
  <si>
    <t>Pro Rata
Share (%)</t>
  </si>
  <si>
    <t>Pro Rata of Construction Amount</t>
  </si>
  <si>
    <t>Total Area (sf)</t>
  </si>
  <si>
    <t>Total Effective Area (sf)</t>
  </si>
  <si>
    <t>Total SqRt Area</t>
  </si>
  <si>
    <t>Total Benefit
Cost</t>
  </si>
  <si>
    <t>Cost of Construction</t>
  </si>
  <si>
    <t>Construction Permit Fees</t>
  </si>
  <si>
    <t>Engineering/Design Cost</t>
  </si>
  <si>
    <t>Construction Cost</t>
  </si>
  <si>
    <t>Inspection Cost</t>
  </si>
  <si>
    <t>Total</t>
  </si>
  <si>
    <t>EXAMPLE ASSESSMENT REIMBURSEMENT AREA PARCEL ROLL</t>
  </si>
  <si>
    <t>123…</t>
  </si>
  <si>
    <t>Mr. Developer</t>
  </si>
  <si>
    <t>Parcel xyz…</t>
  </si>
  <si>
    <t>234…</t>
  </si>
  <si>
    <t>John Smith</t>
  </si>
  <si>
    <t>Parcel yza…</t>
  </si>
  <si>
    <t>345…</t>
  </si>
  <si>
    <t>Joe Smith</t>
  </si>
  <si>
    <t>Parcel zab…</t>
  </si>
  <si>
    <t>456…</t>
  </si>
  <si>
    <t>Jane Smith</t>
  </si>
  <si>
    <t>Parcel abc…</t>
  </si>
  <si>
    <t>567…</t>
  </si>
  <si>
    <t>John Smithee</t>
  </si>
  <si>
    <t>Parcel bcd…</t>
  </si>
  <si>
    <t>678…</t>
  </si>
  <si>
    <t>Jane Smithee</t>
  </si>
  <si>
    <t>Parcel cde…</t>
  </si>
  <si>
    <t>789…</t>
  </si>
  <si>
    <t>Joe Smithee</t>
  </si>
  <si>
    <t>Parcel def…</t>
  </si>
  <si>
    <t>890…</t>
  </si>
  <si>
    <t>John Smitho</t>
  </si>
  <si>
    <t>Parcel efg…</t>
  </si>
  <si>
    <t>901…</t>
  </si>
  <si>
    <t>Joe Smitho</t>
  </si>
  <si>
    <t>Parcel fgh…</t>
  </si>
  <si>
    <t>012…</t>
  </si>
  <si>
    <t>Jane Smitho</t>
  </si>
  <si>
    <t>Parcel ghi…</t>
  </si>
  <si>
    <t>Date:</t>
  </si>
  <si>
    <t>Latecomer Agreement #:</t>
  </si>
  <si>
    <t>Project Name:</t>
  </si>
  <si>
    <t>Project Contact Name/e-mail:</t>
  </si>
  <si>
    <t>Estimate By:</t>
  </si>
  <si>
    <t>* If other unit cost applies</t>
  </si>
  <si>
    <t>Line # Usage</t>
  </si>
  <si>
    <t>Line Type</t>
  </si>
  <si>
    <t>SECTION 1-10</t>
  </si>
  <si>
    <t>TEMPORARY TRAFFIC CONTROL</t>
  </si>
  <si>
    <t>SECTION 2-01</t>
  </si>
  <si>
    <t>CLEARING, GRUBBING, AND ROADSIDE CLEANUP</t>
  </si>
  <si>
    <t>SECTION 2-02</t>
  </si>
  <si>
    <t xml:space="preserve">REMOVE, ABANDON, OR RELOCATE STRUCTURES AND OBSTRUCTIONS </t>
  </si>
  <si>
    <t>SECTION 2-04</t>
  </si>
  <si>
    <t xml:space="preserve">EXCAVATIONS </t>
  </si>
  <si>
    <t>SECTION 2-05</t>
  </si>
  <si>
    <t xml:space="preserve">DITCH AND CHANNEL CONSTRUCTION </t>
  </si>
  <si>
    <t>SECTION 2-07</t>
  </si>
  <si>
    <t xml:space="preserve">PROTECTIVE SYSTEMS </t>
  </si>
  <si>
    <t>SECTION 2-10</t>
  </si>
  <si>
    <t xml:space="preserve">BACKFILLING </t>
  </si>
  <si>
    <t>SECTION 2-13</t>
  </si>
  <si>
    <t>SECTION 2-15</t>
  </si>
  <si>
    <t xml:space="preserve">CONSTRUCTION GEOTEXTILE  </t>
  </si>
  <si>
    <t>SECTION 4-01</t>
  </si>
  <si>
    <t>MINERAL AGGREGATES</t>
  </si>
  <si>
    <t>SECTION 5-04</t>
  </si>
  <si>
    <t>SECTION 5-05</t>
  </si>
  <si>
    <t xml:space="preserve">HOT MIX ASPHALT (HMA) PAVEMENT </t>
  </si>
  <si>
    <t>CEMENT CONCRETE FOR ROADWAY AND RELATED WORK</t>
  </si>
  <si>
    <t>SECTION 5-06</t>
  </si>
  <si>
    <t xml:space="preserve">PERVIOUS CEMENT CONCRETE SIDEWALK </t>
  </si>
  <si>
    <t>SECTION 7-01</t>
  </si>
  <si>
    <t>DRAINS</t>
  </si>
  <si>
    <t>SECTION 7-02</t>
  </si>
  <si>
    <t>CULVERTS</t>
  </si>
  <si>
    <t>SECTION 7-05</t>
  </si>
  <si>
    <t>MAINTENANCE HOLE, CATCH BASINS AND INLETS</t>
  </si>
  <si>
    <t>SECTION 7-08</t>
  </si>
  <si>
    <t>MISCELLANEOUS PIPE CONNECTIONS</t>
  </si>
  <si>
    <t>SECTION 7-11</t>
  </si>
  <si>
    <t>PIPE INSTALLATION FOR WATER MAINS</t>
  </si>
  <si>
    <t>SECTION 7-12</t>
  </si>
  <si>
    <t>VALVES FOR WATER MAINS</t>
  </si>
  <si>
    <t>SECTION 7-14</t>
  </si>
  <si>
    <t>HYDRANTS</t>
  </si>
  <si>
    <t>SECTION 7-17</t>
  </si>
  <si>
    <t>STORM DRAINS AND SANITARY SEWERS</t>
  </si>
  <si>
    <t>SECTION 7-19</t>
  </si>
  <si>
    <t>SECTION 7-20</t>
  </si>
  <si>
    <t>SECTION 8-02</t>
  </si>
  <si>
    <t>SECTION 8-04</t>
  </si>
  <si>
    <t>SEWER CLEAN OUT</t>
  </si>
  <si>
    <t>ADJUSTMENT OF NEW AND EXISTING UTILITY STRUCTURES TO FINISH GRADE</t>
  </si>
  <si>
    <t>LANDSCAPE CONSTRUCTION</t>
  </si>
  <si>
    <t>CEMENT CONCRETE CURB, CURB AND GUTTER</t>
  </si>
  <si>
    <t>SECTION 8-06</t>
  </si>
  <si>
    <t>EXTRUDED CURB</t>
  </si>
  <si>
    <t>SECTION 8-07</t>
  </si>
  <si>
    <t>PRECAST TRAFFIC CURB AND BLOCK TRAFFIC CURB</t>
  </si>
  <si>
    <t>SECTION 8-08</t>
  </si>
  <si>
    <t>PLASTIC LANE MARKERS AND TRAFFIC BUTTONS</t>
  </si>
  <si>
    <t>SECTION 8-13</t>
  </si>
  <si>
    <t>MONUMENT CASES</t>
  </si>
  <si>
    <t>SECTION 8-14</t>
  </si>
  <si>
    <t>CEMENT CONCRETE SIDEWALK</t>
  </si>
  <si>
    <t>SECTION 8-18</t>
  </si>
  <si>
    <t>CEMENT CONCRETE STAIRWAYS, LANDINGS AND STEPS</t>
  </si>
  <si>
    <t>SECTION 8-19</t>
  </si>
  <si>
    <t>CEMENT CONCRETE DRIVEWAY</t>
  </si>
  <si>
    <t>SECTION 8-21</t>
  </si>
  <si>
    <t>PERMANENT SIGNING AND POSTS</t>
  </si>
  <si>
    <t>SECTION 8-22</t>
  </si>
  <si>
    <t>PAVEMENT MARKING</t>
  </si>
  <si>
    <t>SECTION 8-31</t>
  </si>
  <si>
    <t>TRAFFIC SIGNAL SYSTEM</t>
  </si>
  <si>
    <t>Category Line # Usage</t>
  </si>
  <si>
    <t>STANDARD UNIT COST</t>
  </si>
  <si>
    <t>CUSTOM UNIT COST</t>
  </si>
  <si>
    <t>Tax/Parcel Number</t>
  </si>
  <si>
    <t>Owner Name &amp; Parcel Address</t>
  </si>
  <si>
    <t>Latecomer Fees *</t>
  </si>
  <si>
    <r>
      <rPr>
        <b/>
        <sz val="8"/>
        <color theme="1"/>
        <rFont val="Calibri"/>
        <family val="2"/>
        <scheme val="minor"/>
      </rPr>
      <t xml:space="preserve">
* Latecomer Fees = </t>
    </r>
    <r>
      <rPr>
        <i/>
        <sz val="8"/>
        <color theme="1"/>
        <rFont val="Calibri"/>
        <family val="2"/>
        <scheme val="minor"/>
      </rPr>
      <t>Application fee ($1,090) + recording fee ($80 x number of benefitting parcels)</t>
    </r>
  </si>
  <si>
    <t>Standard Unit Cost</t>
  </si>
  <si>
    <t>* Custom Unit Cost</t>
  </si>
  <si>
    <r>
      <rPr>
        <b/>
        <i/>
        <sz val="9"/>
        <color rgb="FFC00000"/>
        <rFont val="Arial"/>
        <family val="2"/>
      </rPr>
      <t>NOTE:</t>
    </r>
    <r>
      <rPr>
        <i/>
        <sz val="9"/>
        <color rgb="FFC00000"/>
        <rFont val="Arial"/>
        <family val="2"/>
      </rPr>
      <t xml:space="preserve"> Only rows beyond 20 will be deleted (if present). 
 - The default 20 rows will remain static. 
 - Rows beyond 20 will be deleted regardless of whether  data is 
    present if the macro button is used.</t>
    </r>
  </si>
  <si>
    <t>Type of Row</t>
  </si>
  <si>
    <t>SECTION 8-40</t>
  </si>
  <si>
    <t>ADDITIONAL ITEMS</t>
  </si>
  <si>
    <t>Exempt from Collection</t>
  </si>
  <si>
    <t>Half-share</t>
  </si>
  <si>
    <r>
      <rPr>
        <b/>
        <sz val="8"/>
        <rFont val="Arial"/>
        <family val="2"/>
      </rPr>
      <t xml:space="preserve">
 </t>
    </r>
    <r>
      <rPr>
        <b/>
        <sz val="14"/>
        <rFont val="Arial"/>
        <family val="2"/>
      </rPr>
      <t xml:space="preserve">INSTRUCTIONS:   </t>
    </r>
    <r>
      <rPr>
        <sz val="8"/>
        <rFont val="Arial"/>
        <family val="2"/>
      </rPr>
      <t xml:space="preserve">The applicant should fill in yellow cells (where applicable). The white cells are locked with formulas to calculate based on data entered 
                                                        in yellow cells. The white cells will populate with the APWA standard costs for these bid items. You do not need to fill out the 
                                                        yellow cells in the custom unit cost column unless your costs differ from those in the standard unit cost column. </t>
    </r>
    <r>
      <rPr>
        <b/>
        <sz val="8"/>
        <rFont val="Arial"/>
        <family val="2"/>
      </rPr>
      <t xml:space="preserve">
                                                              •  </t>
    </r>
    <r>
      <rPr>
        <sz val="8"/>
        <rFont val="Arial"/>
        <family val="2"/>
      </rPr>
      <t xml:space="preserve">Fill in the quantity for each applicable bid item.
                                                              •  The Standard Unit Cost will appear when you fill in a quantity (based on the APWA 2017 guide).
                                                              •  Override the standard unit cost, if necessary, by entering an appropriate dollar amount in the custom unit cost column. 
                                                              •  Your costs will autopopulate on the next tab: COST ESTIMATE SUMMARY.
                                                              •  Save the COST ESTIMATE SUMMARY and submit with your Latecomer package to the </t>
    </r>
    <r>
      <rPr>
        <u/>
        <sz val="8"/>
        <color rgb="FF0000FF"/>
        <rFont val="Arial"/>
        <family val="2"/>
      </rPr>
      <t>SPUwateravailability@seattle.gov</t>
    </r>
    <r>
      <rPr>
        <sz val="8"/>
        <rFont val="Arial"/>
        <family val="2"/>
      </rPr>
      <t xml:space="preserve"> 
                                                                  mailbox.
                                                              •  To ensure that there is no delay in your final cost reconciliation by SPU, your final invoices should match the bid item 
                                                                   numbers exactly. Final costs may be different, but the bid items should be the same. </t>
    </r>
    <r>
      <rPr>
        <b/>
        <sz val="8"/>
        <rFont val="Arial"/>
        <family val="2"/>
      </rPr>
      <t>If you submit final bulk item 
                                                                   invoices, this may delay the processing of your agreement.</t>
    </r>
    <r>
      <rPr>
        <sz val="8"/>
        <rFont val="Arial"/>
        <family val="2"/>
      </rPr>
      <t xml:space="preserve">
 </t>
    </r>
    <r>
      <rPr>
        <b/>
        <u/>
        <sz val="8"/>
        <rFont val="Arial"/>
        <family val="2"/>
      </rPr>
      <t>UNIT COST ITEMS:</t>
    </r>
    <r>
      <rPr>
        <sz val="8"/>
        <rFont val="Arial"/>
        <family val="2"/>
      </rPr>
      <t xml:space="preserve">
</t>
    </r>
    <r>
      <rPr>
        <b/>
        <sz val="8"/>
        <rFont val="Arial"/>
        <family val="2"/>
      </rPr>
      <t xml:space="preserve">
    - Quantity - </t>
    </r>
    <r>
      <rPr>
        <sz val="8"/>
        <rFont val="Arial"/>
        <family val="2"/>
      </rPr>
      <t xml:space="preserve">Enter the number of units for each of the applicable bid items from the UNITCOST ITEMS list 
      (enter number in yellow cell). 
</t>
    </r>
    <r>
      <rPr>
        <b/>
        <sz val="8"/>
        <rFont val="Arial"/>
        <family val="2"/>
      </rPr>
      <t xml:space="preserve">    - Unit - </t>
    </r>
    <r>
      <rPr>
        <sz val="8"/>
        <rFont val="Arial"/>
        <family val="2"/>
      </rPr>
      <t xml:space="preserve">For bid items with no standard units specified, there will be a yellow cell to enter applicable units. 
</t>
    </r>
    <r>
      <rPr>
        <b/>
        <sz val="8"/>
        <rFont val="Arial"/>
        <family val="2"/>
      </rPr>
      <t xml:space="preserve">    - Standard Unit Cost - </t>
    </r>
    <r>
      <rPr>
        <sz val="8"/>
        <rFont val="Arial"/>
        <family val="2"/>
      </rPr>
      <t xml:space="preserve">Each of the standard bid items has a standard unit cost that will display if a quantity of 1 or 
       more is entered.
</t>
    </r>
    <r>
      <rPr>
        <b/>
        <sz val="8"/>
        <rFont val="Arial"/>
        <family val="2"/>
      </rPr>
      <t xml:space="preserve">    - Customer Unit Cost - </t>
    </r>
    <r>
      <rPr>
        <sz val="8"/>
        <rFont val="Arial"/>
        <family val="2"/>
      </rPr>
      <t xml:space="preserve">If the standard unit cost is not correct for a bid item, enter a custom unit cost. The custom
       unit cost will be used in place of the standard unit cost.
</t>
    </r>
    <r>
      <rPr>
        <b/>
        <u/>
        <sz val="8"/>
        <rFont val="Arial"/>
        <family val="2"/>
      </rPr>
      <t xml:space="preserve">
COST ESTIMATE SUMMARY:</t>
    </r>
    <r>
      <rPr>
        <b/>
        <sz val="8"/>
        <rFont val="Arial"/>
        <family val="2"/>
      </rPr>
      <t xml:space="preserve">
</t>
    </r>
    <r>
      <rPr>
        <sz val="8"/>
        <rFont val="Arial"/>
        <family val="2"/>
      </rPr>
      <t xml:space="preserve">    When data entry is complete on the UNITCOST ITEMS (Data Entry) sheet, the summary of the items selected 
    will display on the COST ESTIMATE SUMMARY sheet.
    - </t>
    </r>
    <r>
      <rPr>
        <b/>
        <sz val="8"/>
        <rFont val="Arial"/>
        <family val="2"/>
      </rPr>
      <t>Add'l Info Provided</t>
    </r>
    <r>
      <rPr>
        <sz val="8"/>
        <rFont val="Arial"/>
        <family val="2"/>
      </rPr>
      <t xml:space="preserve"> - If additional information is provided for any of the bid items, use the yellow cells on the 
       row  in the COST ESTIMATE SUMMARY sheet and select 'yes'.
  </t>
    </r>
    <r>
      <rPr>
        <u/>
        <sz val="8"/>
        <rFont val="Arial"/>
        <family val="2"/>
      </rPr>
      <t>Identifiying Information</t>
    </r>
    <r>
      <rPr>
        <sz val="8"/>
        <rFont val="Arial"/>
        <family val="2"/>
      </rPr>
      <t>:  Enter the latecomer agreement &amp; project identification information at the top of 
  the COST ESTIMATE SUMMARY sheet in the yellow cells.</t>
    </r>
    <r>
      <rPr>
        <u/>
        <sz val="8"/>
        <rFont val="Arial"/>
        <family val="2"/>
      </rPr>
      <t xml:space="preserve">
</t>
    </r>
    <r>
      <rPr>
        <sz val="8"/>
        <rFont val="Arial"/>
        <family val="2"/>
      </rPr>
      <t xml:space="preserve">
    - </t>
    </r>
    <r>
      <rPr>
        <b/>
        <sz val="8"/>
        <rFont val="Arial"/>
        <family val="2"/>
      </rPr>
      <t>Date</t>
    </r>
    <r>
      <rPr>
        <sz val="8"/>
        <rFont val="Arial"/>
        <family val="2"/>
      </rPr>
      <t xml:space="preserve"> - Enter the date for the cost estimate.
    - </t>
    </r>
    <r>
      <rPr>
        <b/>
        <sz val="8"/>
        <rFont val="Arial"/>
        <family val="2"/>
      </rPr>
      <t xml:space="preserve">Latecomer Agreement # </t>
    </r>
    <r>
      <rPr>
        <sz val="8"/>
        <rFont val="Arial"/>
        <family val="2"/>
      </rPr>
      <t xml:space="preserve">- Enter the agreement number for the cost estimate.
    - </t>
    </r>
    <r>
      <rPr>
        <b/>
        <sz val="8"/>
        <rFont val="Arial"/>
        <family val="2"/>
      </rPr>
      <t>Project Name</t>
    </r>
    <r>
      <rPr>
        <sz val="8"/>
        <rFont val="Arial"/>
        <family val="2"/>
      </rPr>
      <t xml:space="preserve"> - Enter the project name for the cost estimate.
    - </t>
    </r>
    <r>
      <rPr>
        <b/>
        <sz val="8"/>
        <rFont val="Arial"/>
        <family val="2"/>
      </rPr>
      <t>Project Contact Name/e-mail</t>
    </r>
    <r>
      <rPr>
        <sz val="8"/>
        <rFont val="Arial"/>
        <family val="2"/>
      </rPr>
      <t xml:space="preserve"> - Enter the contact name or email address for the cost estimate.
    - </t>
    </r>
    <r>
      <rPr>
        <b/>
        <sz val="8"/>
        <rFont val="Arial"/>
        <family val="2"/>
      </rPr>
      <t>Estimate By</t>
    </r>
    <r>
      <rPr>
        <sz val="8"/>
        <rFont val="Arial"/>
        <family val="2"/>
      </rPr>
      <t xml:space="preserve"> - Enter the name for the person who prepared the cost estimate.
</t>
    </r>
    <r>
      <rPr>
        <b/>
        <u/>
        <sz val="8"/>
        <rFont val="Arial"/>
        <family val="2"/>
      </rPr>
      <t>AUTOMATED FUNCTIONS</t>
    </r>
    <r>
      <rPr>
        <sz val="8"/>
        <rFont val="Arial"/>
        <family val="2"/>
      </rPr>
      <t xml:space="preserve">:
    - </t>
    </r>
    <r>
      <rPr>
        <b/>
        <sz val="8"/>
        <rFont val="Arial"/>
        <family val="2"/>
      </rPr>
      <t>Print Cost Estimate</t>
    </r>
    <r>
      <rPr>
        <sz val="8"/>
        <rFont val="Arial"/>
        <family val="2"/>
      </rPr>
      <t xml:space="preserve"> - Macro button to print the range of non-blank rows for the COST ESTIMATE SUMMARY sheet.
    - </t>
    </r>
    <r>
      <rPr>
        <b/>
        <sz val="8"/>
        <rFont val="Arial"/>
        <family val="2"/>
      </rPr>
      <t>Print Unit Cost</t>
    </r>
    <r>
      <rPr>
        <sz val="8"/>
        <rFont val="Arial"/>
        <family val="2"/>
      </rPr>
      <t xml:space="preserve"> - Macro button to print the range of non-blank rows for the UNITCOST ITEMS (Data Entry) sheet.
</t>
    </r>
  </si>
  <si>
    <r>
      <rPr>
        <b/>
        <sz val="8"/>
        <rFont val="Arial"/>
        <family val="2"/>
      </rPr>
      <t xml:space="preserve">
 </t>
    </r>
    <r>
      <rPr>
        <b/>
        <sz val="14"/>
        <rFont val="Arial"/>
        <family val="2"/>
      </rPr>
      <t xml:space="preserve">INSTRUCTIONS:   
</t>
    </r>
    <r>
      <rPr>
        <sz val="8"/>
        <rFont val="Arial"/>
        <family val="2"/>
      </rPr>
      <t xml:space="preserve">   Starting with the project parcel(s), fill in the yellow cells (where applicable). The white cells are locked with formulas to calculate the ProRata amount based on data entered 
   in yellow cells. Refer to the example below for an overview of how your data and calculations will appear once you have completed the spreadsheet. Submit this form with   
   your Latecomer package to the</t>
    </r>
    <r>
      <rPr>
        <u/>
        <sz val="8"/>
        <rFont val="Arial"/>
        <family val="2"/>
      </rPr>
      <t xml:space="preserve"> </t>
    </r>
    <r>
      <rPr>
        <sz val="8"/>
        <rFont val="Arial"/>
        <family val="2"/>
      </rPr>
      <t>SPU Water Availability</t>
    </r>
    <r>
      <rPr>
        <u/>
        <sz val="8"/>
        <rFont val="Arial"/>
        <family val="2"/>
      </rPr>
      <t xml:space="preserve"> </t>
    </r>
    <r>
      <rPr>
        <sz val="8"/>
        <rFont val="Arial"/>
        <family val="2"/>
      </rPr>
      <t xml:space="preserve">mailbox.
 </t>
    </r>
    <r>
      <rPr>
        <b/>
        <u/>
        <sz val="8"/>
        <rFont val="Arial"/>
        <family val="2"/>
      </rPr>
      <t>PARCEL ROLL:</t>
    </r>
    <r>
      <rPr>
        <sz val="8"/>
        <rFont val="Arial"/>
        <family val="2"/>
      </rPr>
      <t xml:space="preserve">
</t>
    </r>
    <r>
      <rPr>
        <b/>
        <sz val="8"/>
        <rFont val="Arial"/>
        <family val="2"/>
      </rPr>
      <t xml:space="preserve">
    - Exempt from Collection - </t>
    </r>
    <r>
      <rPr>
        <sz val="8"/>
        <rFont val="Arial"/>
        <family val="2"/>
      </rPr>
      <t xml:space="preserve">Select </t>
    </r>
    <r>
      <rPr>
        <b/>
        <sz val="8"/>
        <rFont val="Arial"/>
        <family val="2"/>
      </rPr>
      <t>yes</t>
    </r>
    <r>
      <rPr>
        <sz val="8"/>
        <rFont val="Arial"/>
        <family val="2"/>
      </rPr>
      <t xml:space="preserve"> to assign or leave blank. Assign exempt to parcel(s) that are a part of the project installing the improvement. All parcels 
       that are a part of the project installing the improvement must be listed and selected as exempt. 
</t>
    </r>
    <r>
      <rPr>
        <b/>
        <sz val="8"/>
        <rFont val="Arial"/>
        <family val="2"/>
      </rPr>
      <t xml:space="preserve">    - Half-share - </t>
    </r>
    <r>
      <rPr>
        <sz val="8"/>
        <rFont val="Arial"/>
        <family val="2"/>
      </rPr>
      <t xml:space="preserve">Select </t>
    </r>
    <r>
      <rPr>
        <b/>
        <sz val="8"/>
        <rFont val="Arial"/>
        <family val="2"/>
      </rPr>
      <t>yes</t>
    </r>
    <r>
      <rPr>
        <sz val="8"/>
        <rFont val="Arial"/>
        <family val="2"/>
      </rPr>
      <t xml:space="preserve"> to assign or leave blank. Assign a half-share to parcel(s) with access to connect to existing utility infrastructure. 
</t>
    </r>
    <r>
      <rPr>
        <b/>
        <sz val="8"/>
        <rFont val="Arial"/>
        <family val="2"/>
      </rPr>
      <t xml:space="preserve">
    - Tax/Parcel Number - </t>
    </r>
    <r>
      <rPr>
        <sz val="8"/>
        <rFont val="Arial"/>
        <family val="2"/>
      </rPr>
      <t xml:space="preserve">Enter the Tax/Parcel number for the benefitting parcels.  For more information 
       on identifying Benefitting Parcels click on the link button.
</t>
    </r>
    <r>
      <rPr>
        <b/>
        <sz val="8"/>
        <rFont val="Arial"/>
        <family val="2"/>
      </rPr>
      <t xml:space="preserve">    - Owner Name &amp; Parcel Address - </t>
    </r>
    <r>
      <rPr>
        <sz val="8"/>
        <rFont val="Arial"/>
        <family val="2"/>
      </rPr>
      <t xml:space="preserve">Enter owner name &amp; parcel address. If any parcel has more than one taxpayer, e.g. condominiums, or the taxpayer's mailing 
       address is different than the parcel address all owners must be identified on the Additional Parcel Owner Info Sheet.
</t>
    </r>
    <r>
      <rPr>
        <b/>
        <sz val="8"/>
        <rFont val="Arial"/>
        <family val="2"/>
      </rPr>
      <t xml:space="preserve">
    - Legal Description (or Abbreviated Legal Description) -</t>
    </r>
    <r>
      <rPr>
        <sz val="8"/>
        <rFont val="Arial"/>
        <family val="2"/>
      </rPr>
      <t xml:space="preserve"> Refer to King County Parcel Viewer's website.
</t>
    </r>
    <r>
      <rPr>
        <b/>
        <sz val="8"/>
        <rFont val="Arial"/>
        <family val="2"/>
      </rPr>
      <t xml:space="preserve">
    - Parcel Area (sf) - </t>
    </r>
    <r>
      <rPr>
        <sz val="8"/>
        <rFont val="Arial"/>
        <family val="2"/>
      </rPr>
      <t>Refer to King County Parcel Viewer's website.</t>
    </r>
    <r>
      <rPr>
        <b/>
        <sz val="8"/>
        <rFont val="Arial"/>
        <family val="2"/>
      </rPr>
      <t xml:space="preserve">
 </t>
    </r>
    <r>
      <rPr>
        <b/>
        <u/>
        <sz val="8"/>
        <rFont val="Arial"/>
        <family val="2"/>
      </rPr>
      <t>COSTS:</t>
    </r>
    <r>
      <rPr>
        <b/>
        <sz val="8"/>
        <rFont val="Arial"/>
        <family val="2"/>
      </rPr>
      <t xml:space="preserve">
    - Construction Permit Fees - </t>
    </r>
    <r>
      <rPr>
        <sz val="8"/>
        <rFont val="Arial"/>
        <family val="2"/>
      </rPr>
      <t xml:space="preserve">Total costs for construction permit fees.
    - </t>
    </r>
    <r>
      <rPr>
        <b/>
        <sz val="8"/>
        <rFont val="Arial"/>
        <family val="2"/>
      </rPr>
      <t>Engineering/Design Cost</t>
    </r>
    <r>
      <rPr>
        <sz val="8"/>
        <rFont val="Arial"/>
        <family val="2"/>
      </rPr>
      <t xml:space="preserve"> - Total costs for engineering and design.
</t>
    </r>
    <r>
      <rPr>
        <b/>
        <sz val="8"/>
        <rFont val="Arial"/>
        <family val="2"/>
      </rPr>
      <t xml:space="preserve">
    - Construction Cost </t>
    </r>
    <r>
      <rPr>
        <sz val="8"/>
        <rFont val="Arial"/>
        <family val="2"/>
      </rPr>
      <t>- Total costs for construction.</t>
    </r>
    <r>
      <rPr>
        <b/>
        <sz val="8"/>
        <rFont val="Arial"/>
        <family val="2"/>
      </rPr>
      <t xml:space="preserve">
    - Inspection Cost -</t>
    </r>
    <r>
      <rPr>
        <sz val="8"/>
        <rFont val="Arial"/>
        <family val="2"/>
      </rPr>
      <t xml:space="preserve"> Total costs for inspection fees.</t>
    </r>
    <r>
      <rPr>
        <b/>
        <sz val="8"/>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</si>
</sst>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7" formatCode="&quot;$&quot;#,##0.00_);\(&quot;$&quot;#,##0.00\)"/>
    <numFmt numFmtId="44" formatCode="_(&quot;$&quot;* #,##0.00_);_(&quot;$&quot;* \(#,##0.00\);_(&quot;$&quot;* &quot;-&quot;??_);_(@_)"/>
    <numFmt numFmtId="164" formatCode="_([$$-409]* #,##0.00_);_([$$-409]* \(#,##0.00\);_([$$-409]* &quot;-&quot;??_);_(@_)"/>
    <numFmt numFmtId="165" formatCode="0.0%"/>
    <numFmt numFmtId="166" formatCode="&quot;$&quot;#,##0.00"/>
    <numFmt numFmtId="167" formatCode="0.0"/>
  </numFmts>
  <fonts count="44" x14ac:knownFonts="1">
    <font>
      <sz val="10"/>
      <name val="Arial"/>
    </font>
    <font>
      <b/>
      <sz val="10"/>
      <name val="Arial"/>
      <family val="2"/>
    </font>
    <font>
      <sz val="10"/>
      <name val="Arial"/>
      <family val="2"/>
    </font>
    <font>
      <b/>
      <i/>
      <sz val="10"/>
      <name val="Arial"/>
      <family val="2"/>
    </font>
    <font>
      <sz val="10"/>
      <name val="Arial"/>
      <family val="2"/>
    </font>
    <font>
      <sz val="8"/>
      <name val="Arial"/>
      <family val="2"/>
    </font>
    <font>
      <i/>
      <sz val="10"/>
      <name val="Arial"/>
      <family val="2"/>
    </font>
    <font>
      <sz val="10"/>
      <color theme="1"/>
      <name val="Arial"/>
      <family val="2"/>
    </font>
    <font>
      <b/>
      <sz val="11"/>
      <color theme="1"/>
      <name val="Calibri"/>
      <family val="2"/>
      <scheme val="minor"/>
    </font>
    <font>
      <sz val="12"/>
      <color theme="1"/>
      <name val="Arial"/>
      <family val="2"/>
    </font>
    <font>
      <b/>
      <sz val="12"/>
      <color theme="1"/>
      <name val="Arial"/>
      <family val="2"/>
    </font>
    <font>
      <sz val="10"/>
      <name val="Arial"/>
      <family val="2"/>
    </font>
    <font>
      <b/>
      <sz val="14"/>
      <color theme="1"/>
      <name val="Calibri"/>
      <family val="2"/>
      <scheme val="minor"/>
    </font>
    <font>
      <b/>
      <sz val="8"/>
      <color theme="1"/>
      <name val="Calibri"/>
      <family val="2"/>
      <scheme val="minor"/>
    </font>
    <font>
      <sz val="9"/>
      <color theme="1"/>
      <name val="Calibri"/>
      <family val="2"/>
      <scheme val="minor"/>
    </font>
    <font>
      <b/>
      <sz val="18"/>
      <color theme="1"/>
      <name val="Calibri"/>
      <family val="2"/>
      <scheme val="minor"/>
    </font>
    <font>
      <b/>
      <sz val="9"/>
      <color theme="1"/>
      <name val="Calibri"/>
      <family val="2"/>
      <scheme val="minor"/>
    </font>
    <font>
      <sz val="8"/>
      <color theme="1"/>
      <name val="Calibri"/>
      <family val="2"/>
      <scheme val="minor"/>
    </font>
    <font>
      <b/>
      <sz val="10"/>
      <color theme="1"/>
      <name val="Calibri"/>
      <family val="2"/>
      <scheme val="minor"/>
    </font>
    <font>
      <sz val="10"/>
      <color theme="1"/>
      <name val="Calibri"/>
      <family val="2"/>
      <scheme val="minor"/>
    </font>
    <font>
      <sz val="10"/>
      <color rgb="FF000000"/>
      <name val="Calibri"/>
      <family val="2"/>
      <scheme val="minor"/>
    </font>
    <font>
      <sz val="9"/>
      <color theme="1"/>
      <name val="Arial"/>
      <family val="2"/>
    </font>
    <font>
      <b/>
      <sz val="10"/>
      <color theme="1"/>
      <name val="Arial"/>
      <family val="2"/>
    </font>
    <font>
      <b/>
      <i/>
      <sz val="9"/>
      <name val="Arial"/>
      <family val="2"/>
    </font>
    <font>
      <i/>
      <sz val="9"/>
      <name val="Arial"/>
      <family val="2"/>
    </font>
    <font>
      <sz val="10"/>
      <name val="Arial Narrow"/>
      <family val="2"/>
    </font>
    <font>
      <sz val="9"/>
      <name val="Arial"/>
      <family val="2"/>
    </font>
    <font>
      <sz val="9"/>
      <name val="Arial Narrow"/>
      <family val="2"/>
    </font>
    <font>
      <sz val="10"/>
      <color theme="1"/>
      <name val="Arial Narrow"/>
      <family val="2"/>
    </font>
    <font>
      <b/>
      <sz val="10"/>
      <color theme="1"/>
      <name val="Arial Narrow"/>
      <family val="2"/>
    </font>
    <font>
      <i/>
      <sz val="8"/>
      <color theme="1"/>
      <name val="Calibri"/>
      <family val="2"/>
      <scheme val="minor"/>
    </font>
    <font>
      <b/>
      <sz val="12"/>
      <name val="Arial"/>
      <family val="2"/>
    </font>
    <font>
      <b/>
      <sz val="8"/>
      <name val="Arial"/>
      <family val="2"/>
    </font>
    <font>
      <b/>
      <sz val="14"/>
      <name val="Arial"/>
      <family val="2"/>
    </font>
    <font>
      <b/>
      <u/>
      <sz val="8"/>
      <name val="Arial"/>
      <family val="2"/>
    </font>
    <font>
      <b/>
      <i/>
      <sz val="9"/>
      <color rgb="FFC00000"/>
      <name val="Arial"/>
      <family val="2"/>
    </font>
    <font>
      <i/>
      <sz val="9"/>
      <color rgb="FFC00000"/>
      <name val="Arial"/>
      <family val="2"/>
    </font>
    <font>
      <sz val="10"/>
      <color theme="0"/>
      <name val="Arial"/>
      <family val="2"/>
    </font>
    <font>
      <sz val="11"/>
      <color rgb="FF0000FF"/>
      <name val="Calibri"/>
      <family val="2"/>
    </font>
    <font>
      <sz val="10"/>
      <color rgb="FF0000FF"/>
      <name val="Calibri"/>
      <family val="2"/>
    </font>
    <font>
      <sz val="9"/>
      <name val="Calibri"/>
      <family val="2"/>
      <scheme val="minor"/>
    </font>
    <font>
      <u/>
      <sz val="8"/>
      <name val="Arial"/>
      <family val="2"/>
    </font>
    <font>
      <u/>
      <sz val="8"/>
      <color rgb="FF0000FF"/>
      <name val="Arial"/>
      <family val="2"/>
    </font>
    <font>
      <sz val="10"/>
      <color rgb="FFFFFFFF"/>
      <name val="Arial"/>
      <family val="2"/>
    </font>
  </fonts>
  <fills count="9">
    <fill>
      <patternFill patternType="none"/>
    </fill>
    <fill>
      <patternFill patternType="gray125"/>
    </fill>
    <fill>
      <patternFill patternType="solid">
        <fgColor rgb="FFFFFF99"/>
        <bgColor indexed="64"/>
      </patternFill>
    </fill>
    <fill>
      <patternFill patternType="solid">
        <fgColor rgb="FFDDDDDD"/>
        <bgColor indexed="64"/>
      </patternFill>
    </fill>
    <fill>
      <patternFill patternType="solid">
        <fgColor rgb="FFFFFFCC"/>
        <bgColor indexed="64"/>
      </patternFill>
    </fill>
    <fill>
      <patternFill patternType="solid">
        <fgColor theme="0"/>
        <bgColor indexed="64"/>
      </patternFill>
    </fill>
    <fill>
      <patternFill patternType="solid">
        <fgColor theme="0" tint="-0.14999847407452621"/>
        <bgColor indexed="64"/>
      </patternFill>
    </fill>
    <fill>
      <patternFill patternType="solid">
        <fgColor theme="2"/>
        <bgColor indexed="64"/>
      </patternFill>
    </fill>
    <fill>
      <patternFill patternType="solid">
        <fgColor theme="1"/>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auto="1"/>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s>
  <cellStyleXfs count="40">
    <xf numFmtId="0" fontId="0"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11" fillId="0" borderId="0" applyFont="0" applyFill="0" applyBorder="0" applyAlignment="0" applyProtection="0"/>
  </cellStyleXfs>
  <cellXfs count="279">
    <xf numFmtId="0" fontId="0" fillId="0" borderId="0" xfId="0"/>
    <xf numFmtId="1" fontId="2" fillId="0" borderId="0" xfId="0" applyNumberFormat="1" applyFont="1"/>
    <xf numFmtId="0" fontId="2" fillId="0" borderId="0" xfId="0" applyFont="1"/>
    <xf numFmtId="1" fontId="2" fillId="0" borderId="0" xfId="0" applyNumberFormat="1" applyFont="1" applyAlignment="1" applyProtection="1">
      <alignment horizontal="left"/>
      <protection locked="0"/>
    </xf>
    <xf numFmtId="1" fontId="2" fillId="0" borderId="0" xfId="0" applyNumberFormat="1" applyFont="1" applyProtection="1">
      <protection locked="0"/>
    </xf>
    <xf numFmtId="1" fontId="2" fillId="0" borderId="0" xfId="0" quotePrefix="1" applyNumberFormat="1" applyFont="1" applyAlignment="1" applyProtection="1">
      <alignment horizontal="left"/>
      <protection locked="0"/>
    </xf>
    <xf numFmtId="0" fontId="4" fillId="0" borderId="0" xfId="0" applyFont="1"/>
    <xf numFmtId="1" fontId="4" fillId="0" borderId="0" xfId="0" applyNumberFormat="1" applyFont="1"/>
    <xf numFmtId="1" fontId="4" fillId="0" borderId="0" xfId="0" applyNumberFormat="1" applyFont="1" applyProtection="1">
      <protection locked="0"/>
    </xf>
    <xf numFmtId="1" fontId="4" fillId="0" borderId="0" xfId="1" applyNumberFormat="1" applyAlignment="1">
      <alignment horizontal="left"/>
    </xf>
    <xf numFmtId="1" fontId="7" fillId="0" borderId="0" xfId="0" applyNumberFormat="1" applyFont="1" applyProtection="1">
      <protection locked="0"/>
    </xf>
    <xf numFmtId="1" fontId="6" fillId="0" borderId="0" xfId="0" applyNumberFormat="1" applyFont="1"/>
    <xf numFmtId="1" fontId="4" fillId="0" borderId="0" xfId="7" applyNumberFormat="1" applyAlignment="1">
      <alignment horizontal="left"/>
    </xf>
    <xf numFmtId="1" fontId="2" fillId="0" borderId="0" xfId="0" applyNumberFormat="1" applyFont="1" applyAlignment="1">
      <alignment horizontal="left"/>
    </xf>
    <xf numFmtId="1" fontId="4" fillId="0" borderId="0" xfId="0" applyNumberFormat="1" applyFont="1" applyAlignment="1" applyProtection="1">
      <alignment wrapText="1"/>
      <protection locked="0"/>
    </xf>
    <xf numFmtId="1" fontId="2" fillId="0" borderId="0" xfId="7" applyNumberFormat="1" applyFont="1" applyAlignment="1">
      <alignment horizontal="left"/>
    </xf>
    <xf numFmtId="1" fontId="2" fillId="0" borderId="0" xfId="1" applyNumberFormat="1" applyFont="1" applyAlignment="1">
      <alignment horizontal="left"/>
    </xf>
    <xf numFmtId="1" fontId="2" fillId="0" borderId="0" xfId="0" applyNumberFormat="1" applyFont="1" applyAlignment="1" applyProtection="1">
      <alignment horizontal="left" vertical="top"/>
      <protection locked="0"/>
    </xf>
    <xf numFmtId="1" fontId="2" fillId="0" borderId="0" xfId="0" applyNumberFormat="1" applyFont="1" applyAlignment="1" applyProtection="1">
      <alignment wrapText="1"/>
      <protection locked="0"/>
    </xf>
    <xf numFmtId="1" fontId="3" fillId="0" borderId="0" xfId="0" applyNumberFormat="1" applyFont="1" applyAlignment="1">
      <alignment horizontal="center"/>
    </xf>
    <xf numFmtId="0" fontId="4" fillId="0" borderId="0" xfId="0" applyFont="1" applyAlignment="1">
      <alignment horizontal="center"/>
    </xf>
    <xf numFmtId="1" fontId="3" fillId="0" borderId="0" xfId="0" applyNumberFormat="1" applyFont="1" applyAlignment="1">
      <alignment horizontal="center" vertical="center"/>
    </xf>
    <xf numFmtId="2" fontId="3" fillId="0" borderId="0" xfId="0" applyNumberFormat="1" applyFont="1" applyAlignment="1">
      <alignment horizontal="center" vertical="center"/>
    </xf>
    <xf numFmtId="1" fontId="2" fillId="0" borderId="0" xfId="0" applyNumberFormat="1" applyFont="1" applyAlignment="1">
      <alignment horizontal="center" vertical="center"/>
    </xf>
    <xf numFmtId="0" fontId="2" fillId="0" borderId="0" xfId="0" applyFont="1" applyAlignment="1">
      <alignment horizontal="center" vertical="center"/>
    </xf>
    <xf numFmtId="1" fontId="2" fillId="0" borderId="0" xfId="0" applyNumberFormat="1" applyFont="1" applyAlignment="1" applyProtection="1">
      <alignment horizontal="center" vertical="center"/>
      <protection locked="0"/>
    </xf>
    <xf numFmtId="2" fontId="2" fillId="0" borderId="0" xfId="0" applyNumberFormat="1" applyFont="1" applyAlignment="1" applyProtection="1">
      <alignment horizontal="center" vertical="center"/>
      <protection locked="0"/>
    </xf>
    <xf numFmtId="2" fontId="2" fillId="0" borderId="0" xfId="1" applyNumberFormat="1" applyFont="1" applyAlignment="1">
      <alignment horizontal="center" vertical="center"/>
    </xf>
    <xf numFmtId="2" fontId="2" fillId="0" borderId="0" xfId="0" applyNumberFormat="1" applyFont="1" applyAlignment="1">
      <alignment horizontal="center" vertical="center"/>
    </xf>
    <xf numFmtId="2" fontId="2" fillId="0" borderId="0" xfId="7" applyNumberFormat="1" applyFont="1" applyAlignment="1">
      <alignment horizontal="center" vertical="center"/>
    </xf>
    <xf numFmtId="0" fontId="13" fillId="3" borderId="1" xfId="0" applyFont="1" applyFill="1" applyBorder="1" applyAlignment="1">
      <alignment horizontal="center" vertical="center" wrapText="1"/>
    </xf>
    <xf numFmtId="1" fontId="13" fillId="3" borderId="1" xfId="0" applyNumberFormat="1" applyFont="1" applyFill="1" applyBorder="1" applyAlignment="1">
      <alignment horizontal="center" vertical="center" wrapText="1"/>
    </xf>
    <xf numFmtId="1" fontId="13" fillId="3" borderId="2" xfId="0" applyNumberFormat="1" applyFont="1" applyFill="1" applyBorder="1" applyAlignment="1">
      <alignment horizontal="center" vertical="center" wrapText="1"/>
    </xf>
    <xf numFmtId="49" fontId="13" fillId="3" borderId="1" xfId="0" applyNumberFormat="1" applyFont="1" applyFill="1" applyBorder="1" applyAlignment="1">
      <alignment horizontal="left" vertical="center" indent="1"/>
    </xf>
    <xf numFmtId="49" fontId="13" fillId="3" borderId="3" xfId="0" applyNumberFormat="1" applyFont="1" applyFill="1" applyBorder="1" applyAlignment="1">
      <alignment horizontal="left" vertical="center" indent="1"/>
    </xf>
    <xf numFmtId="49" fontId="13" fillId="3" borderId="1" xfId="0" applyNumberFormat="1" applyFont="1" applyFill="1" applyBorder="1" applyAlignment="1">
      <alignment horizontal="center" vertical="center" wrapText="1"/>
    </xf>
    <xf numFmtId="0" fontId="14" fillId="0" borderId="1" xfId="0" applyFont="1" applyBorder="1" applyAlignment="1">
      <alignment horizontal="center"/>
    </xf>
    <xf numFmtId="166" fontId="15" fillId="0" borderId="0" xfId="0" applyNumberFormat="1" applyFont="1" applyAlignment="1" applyProtection="1">
      <alignment horizontal="right"/>
    </xf>
    <xf numFmtId="0" fontId="0" fillId="0" borderId="0" xfId="0" applyAlignment="1" applyProtection="1">
      <alignment horizontal="center"/>
    </xf>
    <xf numFmtId="0" fontId="13" fillId="3" borderId="1" xfId="0" applyFont="1" applyFill="1" applyBorder="1" applyAlignment="1" applyProtection="1">
      <alignment horizontal="center" vertical="center" wrapText="1"/>
    </xf>
    <xf numFmtId="1" fontId="13" fillId="3" borderId="1" xfId="0" applyNumberFormat="1" applyFont="1" applyFill="1" applyBorder="1" applyAlignment="1" applyProtection="1">
      <alignment horizontal="center" vertical="center" wrapText="1"/>
    </xf>
    <xf numFmtId="49" fontId="13" fillId="3" borderId="1" xfId="0" applyNumberFormat="1" applyFont="1" applyFill="1" applyBorder="1" applyAlignment="1" applyProtection="1">
      <alignment horizontal="center" vertical="center"/>
    </xf>
    <xf numFmtId="2" fontId="13" fillId="3" borderId="1" xfId="0" applyNumberFormat="1" applyFont="1" applyFill="1" applyBorder="1" applyAlignment="1" applyProtection="1">
      <alignment horizontal="center" vertical="center" wrapText="1"/>
    </xf>
    <xf numFmtId="166" fontId="13" fillId="3" borderId="1" xfId="0" applyNumberFormat="1" applyFont="1" applyFill="1" applyBorder="1" applyAlignment="1" applyProtection="1">
      <alignment horizontal="center" vertical="center" wrapText="1"/>
    </xf>
    <xf numFmtId="0" fontId="14" fillId="0" borderId="1" xfId="0" applyFont="1" applyBorder="1" applyAlignment="1" applyProtection="1">
      <alignment horizontal="center"/>
    </xf>
    <xf numFmtId="0" fontId="14" fillId="4" borderId="1" xfId="0" applyFont="1" applyFill="1" applyBorder="1" applyAlignment="1" applyProtection="1">
      <alignment horizontal="center"/>
    </xf>
    <xf numFmtId="1" fontId="14" fillId="4" borderId="1" xfId="0" applyNumberFormat="1" applyFont="1" applyFill="1" applyBorder="1" applyAlignment="1" applyProtection="1">
      <alignment horizontal="center"/>
    </xf>
    <xf numFmtId="49" fontId="14" fillId="4" borderId="1" xfId="0" applyNumberFormat="1" applyFont="1" applyFill="1" applyBorder="1" applyAlignment="1" applyProtection="1">
      <alignment horizontal="center" wrapText="1"/>
    </xf>
    <xf numFmtId="1" fontId="14" fillId="5" borderId="1" xfId="39" applyNumberFormat="1" applyFont="1" applyFill="1" applyBorder="1" applyAlignment="1" applyProtection="1">
      <alignment horizontal="center"/>
    </xf>
    <xf numFmtId="1" fontId="0" fillId="0" borderId="0" xfId="0" applyNumberFormat="1" applyAlignment="1" applyProtection="1">
      <alignment horizontal="center"/>
    </xf>
    <xf numFmtId="49" fontId="0" fillId="0" borderId="0" xfId="0" applyNumberFormat="1" applyAlignment="1" applyProtection="1">
      <alignment horizontal="center"/>
    </xf>
    <xf numFmtId="2" fontId="8" fillId="0" borderId="0" xfId="0" applyNumberFormat="1" applyFont="1" applyAlignment="1" applyProtection="1">
      <alignment horizontal="right"/>
    </xf>
    <xf numFmtId="167" fontId="0" fillId="0" borderId="0" xfId="0" applyNumberFormat="1" applyAlignment="1" applyProtection="1">
      <alignment horizontal="center"/>
    </xf>
    <xf numFmtId="166" fontId="0" fillId="0" borderId="0" xfId="0" applyNumberFormat="1" applyAlignment="1" applyProtection="1">
      <alignment horizontal="center"/>
    </xf>
    <xf numFmtId="2" fontId="0" fillId="0" borderId="0" xfId="0" applyNumberFormat="1" applyAlignment="1" applyProtection="1">
      <alignment horizontal="center"/>
    </xf>
    <xf numFmtId="2" fontId="14" fillId="0" borderId="1" xfId="0" applyNumberFormat="1" applyFont="1" applyBorder="1" applyAlignment="1" applyProtection="1">
      <alignment horizontal="center"/>
    </xf>
    <xf numFmtId="0" fontId="18" fillId="6" borderId="14" xfId="0" applyFont="1" applyFill="1" applyBorder="1" applyAlignment="1" applyProtection="1">
      <alignment horizontal="left"/>
    </xf>
    <xf numFmtId="166" fontId="16" fillId="6" borderId="15" xfId="0" applyNumberFormat="1" applyFont="1" applyFill="1" applyBorder="1" applyAlignment="1" applyProtection="1">
      <alignment horizontal="center"/>
    </xf>
    <xf numFmtId="49" fontId="13" fillId="3" borderId="2" xfId="0" applyNumberFormat="1" applyFont="1" applyFill="1" applyBorder="1" applyAlignment="1" applyProtection="1">
      <alignment horizontal="center" vertical="center"/>
    </xf>
    <xf numFmtId="0" fontId="13" fillId="3" borderId="15" xfId="0" applyFont="1" applyFill="1" applyBorder="1" applyAlignment="1" applyProtection="1">
      <alignment horizontal="center" vertical="center" wrapText="1"/>
    </xf>
    <xf numFmtId="0" fontId="13" fillId="3" borderId="5" xfId="0" applyFont="1" applyFill="1" applyBorder="1" applyAlignment="1" applyProtection="1">
      <alignment horizontal="center" vertical="center" wrapText="1"/>
    </xf>
    <xf numFmtId="1" fontId="13" fillId="3" borderId="5" xfId="0" applyNumberFormat="1" applyFont="1" applyFill="1" applyBorder="1" applyAlignment="1" applyProtection="1">
      <alignment horizontal="center" vertical="center" wrapText="1"/>
    </xf>
    <xf numFmtId="49" fontId="13" fillId="3" borderId="13" xfId="0" applyNumberFormat="1" applyFont="1" applyFill="1" applyBorder="1" applyAlignment="1" applyProtection="1">
      <alignment horizontal="center" vertical="center"/>
    </xf>
    <xf numFmtId="49" fontId="13" fillId="3" borderId="5" xfId="0" applyNumberFormat="1" applyFont="1" applyFill="1" applyBorder="1" applyAlignment="1" applyProtection="1">
      <alignment horizontal="center" vertical="center"/>
    </xf>
    <xf numFmtId="2" fontId="13" fillId="3" borderId="5" xfId="0" applyNumberFormat="1" applyFont="1" applyFill="1" applyBorder="1" applyAlignment="1" applyProtection="1">
      <alignment horizontal="center" vertical="center" wrapText="1"/>
    </xf>
    <xf numFmtId="166" fontId="13" fillId="3" borderId="5" xfId="0" applyNumberFormat="1" applyFont="1" applyFill="1" applyBorder="1" applyAlignment="1" applyProtection="1">
      <alignment horizontal="center" vertical="center" wrapText="1"/>
    </xf>
    <xf numFmtId="0" fontId="14" fillId="5" borderId="3" xfId="0" applyFont="1" applyFill="1" applyBorder="1" applyAlignment="1" applyProtection="1">
      <alignment horizontal="center"/>
    </xf>
    <xf numFmtId="167" fontId="14" fillId="5" borderId="1" xfId="0" applyNumberFormat="1" applyFont="1" applyFill="1" applyBorder="1" applyAlignment="1" applyProtection="1">
      <alignment horizontal="center"/>
    </xf>
    <xf numFmtId="1" fontId="9" fillId="0" borderId="0" xfId="0" applyNumberFormat="1" applyFont="1" applyAlignment="1" applyProtection="1">
      <alignment horizontal="left"/>
    </xf>
    <xf numFmtId="0" fontId="10" fillId="0" borderId="0" xfId="0" applyFont="1" applyProtection="1"/>
    <xf numFmtId="0" fontId="9" fillId="0" borderId="0" xfId="0" applyFont="1" applyProtection="1"/>
    <xf numFmtId="0" fontId="9" fillId="0" borderId="0" xfId="0" applyFont="1" applyAlignment="1" applyProtection="1">
      <alignment horizontal="center"/>
    </xf>
    <xf numFmtId="0" fontId="0" fillId="0" borderId="0" xfId="0" applyProtection="1"/>
    <xf numFmtId="0" fontId="8" fillId="0" borderId="2" xfId="0" applyFont="1" applyBorder="1" applyAlignment="1" applyProtection="1">
      <alignment horizontal="left" vertical="center"/>
    </xf>
    <xf numFmtId="7" fontId="8" fillId="0" borderId="3" xfId="0" applyNumberFormat="1" applyFont="1" applyBorder="1" applyAlignment="1" applyProtection="1">
      <alignment horizontal="center"/>
    </xf>
    <xf numFmtId="44" fontId="0" fillId="0" borderId="1" xfId="0" applyNumberFormat="1" applyBorder="1" applyProtection="1"/>
    <xf numFmtId="0" fontId="2" fillId="0" borderId="2" xfId="0" applyFont="1" applyBorder="1" applyAlignment="1" applyProtection="1">
      <alignment horizontal="left" vertical="center"/>
    </xf>
    <xf numFmtId="165" fontId="0" fillId="0" borderId="3" xfId="0" applyNumberFormat="1" applyBorder="1" applyAlignment="1" applyProtection="1">
      <alignment horizontal="center"/>
    </xf>
    <xf numFmtId="0" fontId="9" fillId="0" borderId="0" xfId="0" applyFont="1" applyBorder="1" applyProtection="1"/>
    <xf numFmtId="0" fontId="0" fillId="0" borderId="0" xfId="0" applyBorder="1" applyAlignment="1" applyProtection="1">
      <alignment horizontal="center" vertical="center"/>
    </xf>
    <xf numFmtId="0" fontId="0" fillId="0" borderId="6" xfId="0" applyBorder="1" applyAlignment="1" applyProtection="1">
      <alignment horizontal="center" vertical="center"/>
    </xf>
    <xf numFmtId="7" fontId="0" fillId="0" borderId="6" xfId="0" applyNumberFormat="1" applyBorder="1" applyAlignment="1" applyProtection="1">
      <alignment horizontal="center"/>
    </xf>
    <xf numFmtId="44" fontId="0" fillId="0" borderId="6" xfId="0" applyNumberFormat="1" applyBorder="1" applyProtection="1"/>
    <xf numFmtId="15" fontId="9" fillId="0" borderId="0" xfId="0" applyNumberFormat="1" applyFont="1" applyProtection="1"/>
    <xf numFmtId="164" fontId="9" fillId="0" borderId="0" xfId="0" applyNumberFormat="1" applyFont="1" applyProtection="1"/>
    <xf numFmtId="0" fontId="8" fillId="0" borderId="0" xfId="0" applyFont="1" applyProtection="1"/>
    <xf numFmtId="0" fontId="0" fillId="0" borderId="0" xfId="0" applyAlignment="1" applyProtection="1"/>
    <xf numFmtId="0" fontId="9" fillId="0" borderId="0" xfId="0" applyFont="1" applyAlignment="1" applyProtection="1"/>
    <xf numFmtId="0" fontId="8" fillId="2" borderId="7" xfId="0" applyFont="1" applyFill="1" applyBorder="1" applyAlignment="1" applyProtection="1">
      <alignment horizontal="center" vertical="center"/>
    </xf>
    <xf numFmtId="0" fontId="8" fillId="2" borderId="1" xfId="0" applyFont="1" applyFill="1" applyBorder="1" applyAlignment="1" applyProtection="1">
      <alignment horizontal="center" vertical="center"/>
    </xf>
    <xf numFmtId="0" fontId="20" fillId="0" borderId="0" xfId="0" applyFont="1" applyAlignment="1" applyProtection="1">
      <alignment horizontal="right" vertical="center" indent="1"/>
    </xf>
    <xf numFmtId="44" fontId="14" fillId="5" borderId="1" xfId="0" applyNumberFormat="1" applyFont="1" applyFill="1" applyBorder="1" applyAlignment="1" applyProtection="1">
      <alignment horizontal="center"/>
    </xf>
    <xf numFmtId="44" fontId="16" fillId="6" borderId="5" xfId="0" applyNumberFormat="1" applyFont="1" applyFill="1" applyBorder="1" applyAlignment="1" applyProtection="1">
      <alignment horizontal="center"/>
    </xf>
    <xf numFmtId="44" fontId="16" fillId="0" borderId="1" xfId="0" applyNumberFormat="1" applyFont="1" applyBorder="1" applyAlignment="1" applyProtection="1">
      <alignment horizontal="center"/>
    </xf>
    <xf numFmtId="44" fontId="14" fillId="4" borderId="1" xfId="0" applyNumberFormat="1" applyFont="1" applyFill="1" applyBorder="1" applyAlignment="1" applyProtection="1">
      <alignment horizontal="center"/>
    </xf>
    <xf numFmtId="164" fontId="21" fillId="0" borderId="0" xfId="0" applyNumberFormat="1" applyFont="1" applyProtection="1"/>
    <xf numFmtId="164" fontId="22" fillId="0" borderId="4" xfId="0" applyNumberFormat="1" applyFont="1" applyBorder="1" applyAlignment="1" applyProtection="1">
      <alignment horizontal="center" vertical="center" wrapText="1"/>
    </xf>
    <xf numFmtId="1" fontId="22" fillId="0" borderId="4" xfId="0" applyNumberFormat="1" applyFont="1" applyBorder="1" applyAlignment="1" applyProtection="1">
      <alignment horizontal="center" vertical="center" wrapText="1"/>
    </xf>
    <xf numFmtId="0" fontId="22" fillId="0" borderId="4" xfId="0" applyFont="1" applyBorder="1" applyAlignment="1" applyProtection="1">
      <alignment horizontal="center" vertical="center" wrapText="1"/>
    </xf>
    <xf numFmtId="164" fontId="22" fillId="0" borderId="8" xfId="0" applyNumberFormat="1" applyFont="1" applyBorder="1" applyAlignment="1" applyProtection="1">
      <alignment horizontal="center" wrapText="1"/>
    </xf>
    <xf numFmtId="1" fontId="0" fillId="0" borderId="0" xfId="0" applyNumberFormat="1" applyAlignment="1">
      <alignment horizontal="center" vertical="center"/>
    </xf>
    <xf numFmtId="1" fontId="4" fillId="0" borderId="0" xfId="0" applyNumberFormat="1" applyFont="1" applyAlignment="1">
      <alignment horizontal="center" vertical="center"/>
    </xf>
    <xf numFmtId="0" fontId="24" fillId="0" borderId="0" xfId="0" applyFont="1" applyAlignment="1" applyProtection="1">
      <alignment horizontal="center" wrapText="1"/>
    </xf>
    <xf numFmtId="0" fontId="4" fillId="0" borderId="0" xfId="0" applyFont="1" applyAlignment="1" applyProtection="1">
      <alignment horizontal="center"/>
    </xf>
    <xf numFmtId="0" fontId="4" fillId="0" borderId="0" xfId="0" applyFont="1" applyProtection="1"/>
    <xf numFmtId="1" fontId="2" fillId="6" borderId="2" xfId="0" applyNumberFormat="1" applyFont="1" applyFill="1" applyBorder="1" applyAlignment="1" applyProtection="1">
      <alignment horizontal="center"/>
    </xf>
    <xf numFmtId="1" fontId="4" fillId="6" borderId="19" xfId="0" applyNumberFormat="1" applyFont="1" applyFill="1" applyBorder="1" applyProtection="1"/>
    <xf numFmtId="1" fontId="2" fillId="6" borderId="19" xfId="0" applyNumberFormat="1" applyFont="1" applyFill="1" applyBorder="1" applyProtection="1"/>
    <xf numFmtId="1" fontId="2" fillId="6" borderId="19" xfId="0" applyNumberFormat="1" applyFont="1" applyFill="1" applyBorder="1" applyAlignment="1" applyProtection="1">
      <alignment horizontal="center"/>
    </xf>
    <xf numFmtId="44" fontId="2" fillId="6" borderId="19" xfId="0" applyNumberFormat="1" applyFont="1" applyFill="1" applyBorder="1" applyProtection="1"/>
    <xf numFmtId="44" fontId="2" fillId="6" borderId="3" xfId="0" applyNumberFormat="1" applyFont="1" applyFill="1" applyBorder="1" applyProtection="1"/>
    <xf numFmtId="0" fontId="4" fillId="0" borderId="0" xfId="0" applyFont="1" applyAlignment="1" applyProtection="1">
      <alignment horizontal="left"/>
    </xf>
    <xf numFmtId="1" fontId="1" fillId="0" borderId="2" xfId="0" applyNumberFormat="1" applyFont="1" applyBorder="1" applyAlignment="1" applyProtection="1">
      <alignment horizontal="left"/>
    </xf>
    <xf numFmtId="1" fontId="2" fillId="5" borderId="19" xfId="0" applyNumberFormat="1" applyFont="1" applyFill="1" applyBorder="1" applyProtection="1"/>
    <xf numFmtId="1" fontId="2" fillId="5" borderId="19" xfId="0" applyNumberFormat="1" applyFont="1" applyFill="1" applyBorder="1" applyAlignment="1" applyProtection="1">
      <alignment horizontal="center"/>
    </xf>
    <xf numFmtId="44" fontId="2" fillId="5" borderId="19" xfId="0" applyNumberFormat="1" applyFont="1" applyFill="1" applyBorder="1" applyProtection="1"/>
    <xf numFmtId="1" fontId="2" fillId="0" borderId="1" xfId="0" applyNumberFormat="1" applyFont="1" applyBorder="1" applyAlignment="1" applyProtection="1">
      <alignment horizontal="center"/>
    </xf>
    <xf numFmtId="1" fontId="4" fillId="0" borderId="1" xfId="0" applyNumberFormat="1" applyFont="1" applyBorder="1" applyProtection="1"/>
    <xf numFmtId="1" fontId="2" fillId="0" borderId="1" xfId="0" applyNumberFormat="1" applyFont="1" applyBorder="1" applyProtection="1"/>
    <xf numFmtId="1" fontId="2" fillId="2" borderId="1" xfId="0" applyNumberFormat="1" applyFont="1" applyFill="1" applyBorder="1" applyAlignment="1" applyProtection="1">
      <alignment horizontal="center"/>
    </xf>
    <xf numFmtId="44" fontId="2" fillId="0" borderId="1" xfId="0" applyNumberFormat="1" applyFont="1" applyBorder="1" applyProtection="1"/>
    <xf numFmtId="44" fontId="2" fillId="2" borderId="1" xfId="0" applyNumberFormat="1" applyFont="1" applyFill="1" applyBorder="1" applyProtection="1"/>
    <xf numFmtId="1" fontId="2" fillId="2" borderId="1" xfId="0" applyNumberFormat="1" applyFont="1" applyFill="1" applyBorder="1" applyProtection="1"/>
    <xf numFmtId="0" fontId="0" fillId="0" borderId="0" xfId="0" applyAlignment="1" applyProtection="1">
      <alignment horizontal="left"/>
    </xf>
    <xf numFmtId="0" fontId="2" fillId="0" borderId="1" xfId="0" applyNumberFormat="1" applyFont="1" applyBorder="1" applyAlignment="1" applyProtection="1">
      <alignment horizontal="center"/>
    </xf>
    <xf numFmtId="1" fontId="2" fillId="0" borderId="1" xfId="1" applyNumberFormat="1" applyFont="1" applyBorder="1" applyAlignment="1" applyProtection="1">
      <alignment horizontal="center"/>
    </xf>
    <xf numFmtId="1" fontId="4" fillId="0" borderId="1" xfId="1" applyNumberFormat="1" applyBorder="1" applyAlignment="1" applyProtection="1">
      <alignment horizontal="left"/>
    </xf>
    <xf numFmtId="44" fontId="2" fillId="2" borderId="1" xfId="1" applyNumberFormat="1" applyFont="1" applyFill="1" applyBorder="1" applyProtection="1"/>
    <xf numFmtId="1" fontId="7" fillId="0" borderId="1" xfId="0" applyNumberFormat="1" applyFont="1" applyBorder="1" applyProtection="1"/>
    <xf numFmtId="1" fontId="2" fillId="0" borderId="1" xfId="0" quotePrefix="1" applyNumberFormat="1" applyFont="1" applyBorder="1" applyAlignment="1" applyProtection="1">
      <alignment horizontal="center"/>
    </xf>
    <xf numFmtId="0" fontId="2" fillId="0" borderId="0" xfId="0" applyFont="1" applyProtection="1"/>
    <xf numFmtId="1" fontId="2" fillId="0" borderId="1" xfId="7" applyNumberFormat="1" applyFont="1" applyBorder="1" applyAlignment="1" applyProtection="1">
      <alignment horizontal="center"/>
    </xf>
    <xf numFmtId="1" fontId="4" fillId="0" borderId="1" xfId="7" applyNumberFormat="1" applyBorder="1" applyAlignment="1" applyProtection="1">
      <alignment horizontal="left"/>
    </xf>
    <xf numFmtId="44" fontId="2" fillId="2" borderId="1" xfId="7" applyNumberFormat="1" applyFont="1" applyFill="1" applyBorder="1" applyProtection="1"/>
    <xf numFmtId="1" fontId="2" fillId="0" borderId="1" xfId="0" applyNumberFormat="1" applyFont="1" applyBorder="1" applyAlignment="1" applyProtection="1">
      <alignment horizontal="center" vertical="top"/>
    </xf>
    <xf numFmtId="1" fontId="4" fillId="0" borderId="1" xfId="0" applyNumberFormat="1" applyFont="1" applyBorder="1" applyAlignment="1" applyProtection="1">
      <alignment wrapText="1"/>
    </xf>
    <xf numFmtId="1" fontId="2" fillId="0" borderId="1" xfId="0" applyNumberFormat="1" applyFont="1" applyBorder="1" applyAlignment="1" applyProtection="1">
      <alignment wrapText="1"/>
    </xf>
    <xf numFmtId="1" fontId="2" fillId="0" borderId="0" xfId="0" applyNumberFormat="1" applyFont="1" applyAlignment="1" applyProtection="1">
      <alignment horizontal="center"/>
    </xf>
    <xf numFmtId="1" fontId="4" fillId="0" borderId="0" xfId="0" applyNumberFormat="1" applyFont="1" applyProtection="1"/>
    <xf numFmtId="1" fontId="2" fillId="0" borderId="0" xfId="0" applyNumberFormat="1" applyFont="1" applyProtection="1"/>
    <xf numFmtId="44" fontId="2" fillId="0" borderId="0" xfId="0" applyNumberFormat="1" applyFont="1" applyProtection="1"/>
    <xf numFmtId="7" fontId="8" fillId="0" borderId="19" xfId="0" applyNumberFormat="1" applyFont="1" applyBorder="1" applyAlignment="1" applyProtection="1">
      <alignment horizontal="center"/>
    </xf>
    <xf numFmtId="165" fontId="0" fillId="0" borderId="19" xfId="0" applyNumberFormat="1" applyBorder="1" applyAlignment="1" applyProtection="1">
      <alignment horizontal="center"/>
    </xf>
    <xf numFmtId="44" fontId="1" fillId="5" borderId="3" xfId="0" applyNumberFormat="1" applyFont="1" applyFill="1" applyBorder="1" applyProtection="1"/>
    <xf numFmtId="0" fontId="26" fillId="0" borderId="0" xfId="0" applyFont="1" applyAlignment="1" applyProtection="1">
      <alignment horizontal="center" wrapText="1"/>
    </xf>
    <xf numFmtId="0" fontId="26" fillId="0" borderId="0" xfId="0" applyFont="1" applyProtection="1"/>
    <xf numFmtId="0" fontId="27" fillId="0" borderId="0" xfId="0" applyFont="1" applyAlignment="1" applyProtection="1">
      <alignment horizontal="center" vertical="center"/>
    </xf>
    <xf numFmtId="0" fontId="16" fillId="0" borderId="0" xfId="0" applyFont="1" applyAlignment="1" applyProtection="1">
      <alignment horizontal="center" vertical="center"/>
    </xf>
    <xf numFmtId="0" fontId="14" fillId="0" borderId="0" xfId="0" applyFont="1" applyAlignment="1" applyProtection="1">
      <alignment horizontal="center" vertical="center"/>
    </xf>
    <xf numFmtId="37" fontId="21" fillId="0" borderId="0" xfId="0" applyNumberFormat="1" applyFont="1" applyAlignment="1" applyProtection="1">
      <alignment horizontal="center" vertical="center"/>
    </xf>
    <xf numFmtId="1" fontId="28" fillId="0" borderId="5" xfId="0" applyNumberFormat="1" applyFont="1" applyFill="1" applyBorder="1" applyAlignment="1" applyProtection="1">
      <alignment horizontal="center" vertical="center"/>
    </xf>
    <xf numFmtId="0" fontId="28" fillId="0" borderId="5" xfId="0" applyFont="1" applyFill="1" applyBorder="1" applyAlignment="1" applyProtection="1">
      <alignment horizontal="center" vertical="center"/>
    </xf>
    <xf numFmtId="44" fontId="28" fillId="0" borderId="5" xfId="0" applyNumberFormat="1" applyFont="1" applyFill="1" applyBorder="1" applyAlignment="1" applyProtection="1">
      <alignment horizontal="center" vertical="center"/>
    </xf>
    <xf numFmtId="44" fontId="29" fillId="0" borderId="5" xfId="0" applyNumberFormat="1" applyFont="1" applyFill="1" applyBorder="1" applyAlignment="1" applyProtection="1">
      <alignment horizontal="center" vertical="center"/>
    </xf>
    <xf numFmtId="1" fontId="28" fillId="0" borderId="1" xfId="0" applyNumberFormat="1" applyFont="1" applyFill="1" applyBorder="1" applyAlignment="1" applyProtection="1">
      <alignment horizontal="center" vertical="center"/>
    </xf>
    <xf numFmtId="0" fontId="28" fillId="0" borderId="1" xfId="0" applyFont="1" applyFill="1" applyBorder="1" applyAlignment="1" applyProtection="1">
      <alignment horizontal="center" vertical="center"/>
    </xf>
    <xf numFmtId="1" fontId="25" fillId="0" borderId="1" xfId="0" applyNumberFormat="1" applyFont="1" applyFill="1" applyBorder="1" applyAlignment="1" applyProtection="1">
      <alignment horizontal="center" vertical="center"/>
    </xf>
    <xf numFmtId="1" fontId="29" fillId="0" borderId="1" xfId="0" applyNumberFormat="1" applyFont="1" applyFill="1" applyBorder="1" applyAlignment="1" applyProtection="1">
      <alignment horizontal="center" vertical="center"/>
    </xf>
    <xf numFmtId="0" fontId="25" fillId="0" borderId="1" xfId="0" applyFont="1" applyFill="1" applyBorder="1" applyAlignment="1" applyProtection="1">
      <alignment horizontal="center" vertical="center"/>
    </xf>
    <xf numFmtId="0" fontId="25" fillId="0" borderId="1" xfId="0" applyFont="1" applyFill="1" applyBorder="1" applyProtection="1"/>
    <xf numFmtId="1" fontId="27" fillId="7" borderId="0" xfId="0" applyNumberFormat="1" applyFont="1" applyFill="1" applyAlignment="1" applyProtection="1">
      <alignment horizontal="center" vertical="center"/>
    </xf>
    <xf numFmtId="1" fontId="26" fillId="7" borderId="0" xfId="0" applyNumberFormat="1" applyFont="1" applyFill="1" applyAlignment="1" applyProtection="1">
      <alignment horizontal="center" vertical="center"/>
    </xf>
    <xf numFmtId="0" fontId="0" fillId="0" borderId="0" xfId="0" applyFill="1" applyBorder="1" applyProtection="1"/>
    <xf numFmtId="1" fontId="0" fillId="0" borderId="0" xfId="0" applyNumberFormat="1" applyFill="1" applyBorder="1" applyProtection="1"/>
    <xf numFmtId="1" fontId="23" fillId="0" borderId="0" xfId="0" applyNumberFormat="1" applyFont="1" applyAlignment="1" applyProtection="1">
      <alignment horizontal="center" wrapText="1"/>
    </xf>
    <xf numFmtId="2" fontId="23" fillId="0" borderId="0" xfId="0" applyNumberFormat="1" applyFont="1" applyAlignment="1" applyProtection="1">
      <alignment horizontal="center" wrapText="1"/>
    </xf>
    <xf numFmtId="44" fontId="23" fillId="0" borderId="0" xfId="0" applyNumberFormat="1" applyFont="1" applyAlignment="1" applyProtection="1">
      <alignment horizontal="center" wrapText="1"/>
    </xf>
    <xf numFmtId="44" fontId="14" fillId="5" borderId="1" xfId="0" applyNumberFormat="1" applyFont="1" applyFill="1" applyBorder="1" applyAlignment="1">
      <alignment horizontal="center"/>
    </xf>
    <xf numFmtId="1" fontId="14" fillId="5" borderId="1" xfId="39" applyNumberFormat="1" applyFont="1" applyFill="1" applyBorder="1" applyAlignment="1">
      <alignment horizontal="center"/>
    </xf>
    <xf numFmtId="167" fontId="14" fillId="5" borderId="1" xfId="0" applyNumberFormat="1" applyFont="1" applyFill="1" applyBorder="1" applyAlignment="1">
      <alignment horizontal="center"/>
    </xf>
    <xf numFmtId="0" fontId="0" fillId="7" borderId="11" xfId="0" applyFill="1" applyBorder="1" applyAlignment="1" applyProtection="1">
      <alignment horizontal="center"/>
    </xf>
    <xf numFmtId="0" fontId="0" fillId="7" borderId="9" xfId="0" applyFill="1" applyBorder="1" applyAlignment="1" applyProtection="1">
      <alignment horizontal="center"/>
    </xf>
    <xf numFmtId="1" fontId="0" fillId="7" borderId="0" xfId="0" applyNumberFormat="1" applyFill="1" applyBorder="1" applyAlignment="1" applyProtection="1">
      <alignment horizontal="center"/>
    </xf>
    <xf numFmtId="49" fontId="0" fillId="7" borderId="0" xfId="0" applyNumberFormat="1" applyFill="1" applyBorder="1" applyAlignment="1" applyProtection="1">
      <alignment horizontal="center"/>
    </xf>
    <xf numFmtId="2" fontId="0" fillId="7" borderId="0" xfId="0" applyNumberFormat="1" applyFill="1" applyBorder="1" applyAlignment="1" applyProtection="1">
      <alignment horizontal="center"/>
    </xf>
    <xf numFmtId="166" fontId="0" fillId="7" borderId="0" xfId="0" applyNumberFormat="1" applyFill="1" applyBorder="1" applyAlignment="1" applyProtection="1">
      <alignment horizontal="center"/>
    </xf>
    <xf numFmtId="0" fontId="0" fillId="7" borderId="12" xfId="0" applyFill="1" applyBorder="1" applyAlignment="1" applyProtection="1">
      <alignment horizontal="center"/>
    </xf>
    <xf numFmtId="166" fontId="15" fillId="7" borderId="12" xfId="0" applyNumberFormat="1" applyFont="1" applyFill="1" applyBorder="1" applyAlignment="1" applyProtection="1">
      <alignment horizontal="right"/>
    </xf>
    <xf numFmtId="0" fontId="0" fillId="7" borderId="13" xfId="0" applyFill="1" applyBorder="1" applyAlignment="1" applyProtection="1">
      <alignment horizontal="center"/>
    </xf>
    <xf numFmtId="1" fontId="0" fillId="7" borderId="14" xfId="0" applyNumberFormat="1" applyFill="1" applyBorder="1" applyAlignment="1" applyProtection="1">
      <alignment horizontal="center"/>
    </xf>
    <xf numFmtId="49" fontId="0" fillId="7" borderId="14" xfId="0" applyNumberFormat="1" applyFill="1" applyBorder="1" applyAlignment="1" applyProtection="1">
      <alignment horizontal="center"/>
    </xf>
    <xf numFmtId="2" fontId="0" fillId="7" borderId="14" xfId="0" applyNumberFormat="1" applyFill="1" applyBorder="1" applyAlignment="1" applyProtection="1">
      <alignment horizontal="center"/>
    </xf>
    <xf numFmtId="166" fontId="0" fillId="7" borderId="14" xfId="0" applyNumberFormat="1" applyFill="1" applyBorder="1" applyAlignment="1" applyProtection="1">
      <alignment horizontal="center"/>
    </xf>
    <xf numFmtId="0" fontId="0" fillId="7" borderId="15" xfId="0" applyFill="1" applyBorder="1" applyAlignment="1" applyProtection="1">
      <alignment horizontal="center"/>
    </xf>
    <xf numFmtId="0" fontId="0" fillId="0" borderId="9" xfId="0" applyBorder="1" applyAlignment="1" applyProtection="1">
      <alignment horizontal="center" vertical="center"/>
    </xf>
    <xf numFmtId="0" fontId="1" fillId="0" borderId="0" xfId="0" applyFont="1" applyProtection="1"/>
    <xf numFmtId="0" fontId="19" fillId="0" borderId="13" xfId="0" applyFont="1" applyBorder="1" applyAlignment="1" applyProtection="1">
      <alignment horizontal="center"/>
    </xf>
    <xf numFmtId="0" fontId="19" fillId="0" borderId="14" xfId="0" applyFont="1" applyBorder="1" applyAlignment="1" applyProtection="1">
      <alignment horizontal="center"/>
    </xf>
    <xf numFmtId="44" fontId="14" fillId="0" borderId="14" xfId="0" applyNumberFormat="1" applyFont="1" applyFill="1" applyBorder="1" applyAlignment="1" applyProtection="1">
      <alignment horizontal="center"/>
    </xf>
    <xf numFmtId="44" fontId="14" fillId="0" borderId="6" xfId="0" applyNumberFormat="1" applyFont="1" applyFill="1" applyBorder="1" applyAlignment="1" applyProtection="1">
      <alignment horizontal="center"/>
    </xf>
    <xf numFmtId="44" fontId="14" fillId="7" borderId="6" xfId="0" applyNumberFormat="1" applyFont="1" applyFill="1" applyBorder="1" applyAlignment="1" applyProtection="1">
      <alignment horizontal="center"/>
    </xf>
    <xf numFmtId="0" fontId="19" fillId="7" borderId="13" xfId="0" applyFont="1" applyFill="1" applyBorder="1" applyAlignment="1" applyProtection="1">
      <alignment horizontal="center"/>
    </xf>
    <xf numFmtId="0" fontId="19" fillId="7" borderId="14" xfId="0" applyFont="1" applyFill="1" applyBorder="1" applyAlignment="1" applyProtection="1">
      <alignment horizontal="center"/>
    </xf>
    <xf numFmtId="44" fontId="14" fillId="7" borderId="14" xfId="0" applyNumberFormat="1" applyFont="1" applyFill="1" applyBorder="1" applyAlignment="1" applyProtection="1">
      <alignment horizontal="center"/>
    </xf>
    <xf numFmtId="49" fontId="14" fillId="4" borderId="1" xfId="0" applyNumberFormat="1" applyFont="1" applyFill="1" applyBorder="1" applyAlignment="1" applyProtection="1">
      <alignment horizontal="left" wrapText="1"/>
    </xf>
    <xf numFmtId="0" fontId="37" fillId="0" borderId="0" xfId="0" applyFont="1" applyAlignment="1" applyProtection="1">
      <alignment horizontal="center" wrapText="1"/>
    </xf>
    <xf numFmtId="0" fontId="37" fillId="5" borderId="0" xfId="0" applyFont="1" applyFill="1" applyAlignment="1" applyProtection="1">
      <alignment horizontal="center"/>
    </xf>
    <xf numFmtId="0" fontId="37" fillId="0" borderId="0" xfId="0" applyFont="1" applyAlignment="1" applyProtection="1">
      <alignment horizontal="left"/>
    </xf>
    <xf numFmtId="2" fontId="13" fillId="6" borderId="1" xfId="0" applyNumberFormat="1" applyFont="1" applyFill="1" applyBorder="1" applyAlignment="1" applyProtection="1">
      <alignment horizontal="center" wrapText="1"/>
    </xf>
    <xf numFmtId="166" fontId="5" fillId="0" borderId="0" xfId="0" applyNumberFormat="1" applyFont="1" applyAlignment="1" applyProtection="1">
      <alignment horizontal="center"/>
    </xf>
    <xf numFmtId="166" fontId="13" fillId="6" borderId="1" xfId="0" applyNumberFormat="1" applyFont="1" applyFill="1" applyBorder="1" applyAlignment="1" applyProtection="1">
      <alignment horizontal="center" wrapText="1"/>
    </xf>
    <xf numFmtId="166" fontId="5" fillId="7" borderId="0" xfId="0" applyNumberFormat="1" applyFont="1" applyFill="1" applyBorder="1" applyAlignment="1" applyProtection="1">
      <alignment horizontal="center"/>
    </xf>
    <xf numFmtId="166" fontId="40" fillId="0" borderId="0" xfId="0" applyNumberFormat="1" applyFont="1" applyAlignment="1" applyProtection="1">
      <alignment horizontal="center"/>
    </xf>
    <xf numFmtId="0" fontId="2" fillId="0" borderId="0" xfId="0" applyFont="1" applyAlignment="1" applyProtection="1">
      <alignment horizontal="center" wrapText="1"/>
    </xf>
    <xf numFmtId="0" fontId="2" fillId="7" borderId="0" xfId="0" applyFont="1" applyFill="1" applyAlignment="1" applyProtection="1">
      <alignment horizontal="center" vertical="center"/>
    </xf>
    <xf numFmtId="1" fontId="2" fillId="2" borderId="19" xfId="0" applyNumberFormat="1" applyFont="1" applyFill="1" applyBorder="1" applyAlignment="1" applyProtection="1">
      <alignment horizontal="center"/>
    </xf>
    <xf numFmtId="44" fontId="2" fillId="0" borderId="3" xfId="0" applyNumberFormat="1" applyFont="1" applyBorder="1" applyProtection="1"/>
    <xf numFmtId="1" fontId="2" fillId="2" borderId="19" xfId="0" applyNumberFormat="1" applyFont="1" applyFill="1" applyBorder="1" applyProtection="1"/>
    <xf numFmtId="44" fontId="2" fillId="8" borderId="19" xfId="0" applyNumberFormat="1" applyFont="1" applyFill="1" applyBorder="1" applyProtection="1"/>
    <xf numFmtId="1" fontId="14" fillId="4" borderId="1" xfId="0" applyNumberFormat="1" applyFont="1" applyFill="1" applyBorder="1" applyAlignment="1" applyProtection="1">
      <alignment horizontal="left" wrapText="1"/>
    </xf>
    <xf numFmtId="14" fontId="19" fillId="2" borderId="1" xfId="0" applyNumberFormat="1" applyFont="1" applyFill="1" applyBorder="1" applyAlignment="1" applyProtection="1">
      <alignment horizontal="left" vertical="center" wrapText="1"/>
    </xf>
    <xf numFmtId="0" fontId="19" fillId="2" borderId="1" xfId="0" applyFont="1" applyFill="1" applyBorder="1" applyAlignment="1" applyProtection="1">
      <alignment horizontal="left" vertical="center" wrapText="1"/>
    </xf>
    <xf numFmtId="2" fontId="0" fillId="0" borderId="1" xfId="0" applyNumberFormat="1" applyFont="1" applyBorder="1" applyAlignment="1" applyProtection="1">
      <alignment horizontal="center"/>
    </xf>
    <xf numFmtId="44" fontId="0" fillId="6" borderId="5" xfId="0" applyNumberFormat="1" applyFont="1" applyFill="1" applyBorder="1" applyAlignment="1" applyProtection="1">
      <alignment horizontal="center"/>
    </xf>
    <xf numFmtId="44" fontId="0" fillId="0" borderId="1" xfId="0" applyNumberFormat="1" applyFont="1" applyBorder="1" applyAlignment="1" applyProtection="1">
      <alignment horizontal="center"/>
    </xf>
    <xf numFmtId="0" fontId="36" fillId="5" borderId="0" xfId="0" applyFont="1" applyFill="1" applyAlignment="1" applyProtection="1">
      <alignment horizontal="left" wrapText="1"/>
    </xf>
    <xf numFmtId="0" fontId="0" fillId="5" borderId="0" xfId="0" applyFill="1" applyAlignment="1">
      <alignment horizontal="left" wrapText="1"/>
    </xf>
    <xf numFmtId="0" fontId="43" fillId="0" borderId="0" xfId="0" applyFont="1"/>
    <xf numFmtId="0" fontId="5" fillId="7" borderId="10" xfId="0" applyFont="1" applyFill="1" applyBorder="1" applyAlignment="1" applyProtection="1">
      <alignment horizontal="left" vertical="top" wrapText="1"/>
    </xf>
    <xf numFmtId="0" fontId="5" fillId="7" borderId="6" xfId="0" applyFont="1" applyFill="1" applyBorder="1" applyAlignment="1" applyProtection="1">
      <alignment horizontal="left" vertical="top" wrapText="1"/>
    </xf>
    <xf numFmtId="0" fontId="5" fillId="7" borderId="11" xfId="0" applyFont="1" applyFill="1" applyBorder="1" applyAlignment="1" applyProtection="1">
      <alignment horizontal="left" vertical="top" wrapText="1"/>
    </xf>
    <xf numFmtId="0" fontId="5" fillId="7" borderId="9" xfId="0" applyFont="1" applyFill="1" applyBorder="1" applyAlignment="1" applyProtection="1">
      <alignment horizontal="left" vertical="top" wrapText="1"/>
    </xf>
    <xf numFmtId="0" fontId="5" fillId="7" borderId="0" xfId="0" applyFont="1" applyFill="1" applyBorder="1" applyAlignment="1" applyProtection="1">
      <alignment horizontal="left" vertical="top" wrapText="1"/>
    </xf>
    <xf numFmtId="0" fontId="5" fillId="7" borderId="12" xfId="0" applyFont="1" applyFill="1" applyBorder="1" applyAlignment="1" applyProtection="1">
      <alignment horizontal="left" vertical="top" wrapText="1"/>
    </xf>
    <xf numFmtId="0" fontId="0" fillId="0" borderId="9" xfId="0" applyBorder="1" applyAlignment="1">
      <alignment horizontal="left" wrapText="1"/>
    </xf>
    <xf numFmtId="0" fontId="0" fillId="0" borderId="0" xfId="0" applyBorder="1" applyAlignment="1">
      <alignment horizontal="left" wrapText="1"/>
    </xf>
    <xf numFmtId="0" fontId="0" fillId="0" borderId="12" xfId="0" applyBorder="1" applyAlignment="1">
      <alignment horizontal="left" wrapText="1"/>
    </xf>
    <xf numFmtId="0" fontId="0" fillId="0" borderId="9" xfId="0" applyBorder="1" applyAlignment="1">
      <alignment horizontal="left"/>
    </xf>
    <xf numFmtId="0" fontId="0" fillId="0" borderId="0" xfId="0" applyBorder="1" applyAlignment="1">
      <alignment horizontal="left"/>
    </xf>
    <xf numFmtId="0" fontId="0" fillId="0" borderId="12" xfId="0" applyBorder="1" applyAlignment="1">
      <alignment horizontal="left"/>
    </xf>
    <xf numFmtId="0" fontId="0" fillId="0" borderId="9" xfId="0" applyBorder="1" applyAlignment="1"/>
    <xf numFmtId="0" fontId="0" fillId="0" borderId="0" xfId="0" applyBorder="1" applyAlignment="1"/>
    <xf numFmtId="0" fontId="0" fillId="0" borderId="12" xfId="0" applyBorder="1" applyAlignment="1"/>
    <xf numFmtId="0" fontId="0" fillId="0" borderId="13" xfId="0" applyBorder="1" applyAlignment="1"/>
    <xf numFmtId="0" fontId="0" fillId="0" borderId="14" xfId="0" applyBorder="1" applyAlignment="1"/>
    <xf numFmtId="0" fontId="0" fillId="0" borderId="15" xfId="0" applyBorder="1" applyAlignment="1"/>
    <xf numFmtId="0" fontId="28" fillId="0" borderId="2" xfId="0" applyFont="1" applyFill="1" applyBorder="1" applyAlignment="1" applyProtection="1">
      <alignment horizontal="left" wrapText="1"/>
    </xf>
    <xf numFmtId="0" fontId="28" fillId="0" borderId="3" xfId="0" applyFont="1" applyFill="1" applyBorder="1" applyAlignment="1" applyProtection="1">
      <alignment horizontal="left" wrapText="1"/>
    </xf>
    <xf numFmtId="0" fontId="22" fillId="0" borderId="8" xfId="0" applyFont="1" applyBorder="1" applyAlignment="1" applyProtection="1">
      <alignment horizontal="center" vertical="center" wrapText="1"/>
    </xf>
    <xf numFmtId="0" fontId="2" fillId="0" borderId="16" xfId="0" applyFont="1" applyBorder="1" applyAlignment="1" applyProtection="1">
      <alignment wrapText="1"/>
    </xf>
    <xf numFmtId="0" fontId="28" fillId="0" borderId="17" xfId="0" applyFont="1" applyFill="1" applyBorder="1" applyAlignment="1" applyProtection="1">
      <alignment horizontal="left" wrapText="1"/>
    </xf>
    <xf numFmtId="0" fontId="25" fillId="0" borderId="18" xfId="0" applyFont="1" applyFill="1" applyBorder="1" applyAlignment="1" applyProtection="1">
      <alignment wrapText="1"/>
    </xf>
    <xf numFmtId="0" fontId="12" fillId="0" borderId="0" xfId="0" applyFont="1" applyAlignment="1" applyProtection="1">
      <alignment horizontal="center"/>
    </xf>
    <xf numFmtId="166" fontId="17" fillId="0" borderId="0" xfId="0" applyNumberFormat="1" applyFont="1" applyAlignment="1" applyProtection="1">
      <alignment horizontal="left" vertical="top" wrapText="1"/>
    </xf>
    <xf numFmtId="0" fontId="18" fillId="6" borderId="10" xfId="0" applyFont="1" applyFill="1" applyBorder="1" applyAlignment="1" applyProtection="1">
      <alignment horizontal="center"/>
    </xf>
    <xf numFmtId="0" fontId="18" fillId="6" borderId="6" xfId="0" applyFont="1" applyFill="1" applyBorder="1" applyAlignment="1" applyProtection="1">
      <alignment horizontal="center"/>
    </xf>
    <xf numFmtId="0" fontId="18" fillId="6" borderId="11" xfId="0" applyFont="1" applyFill="1" applyBorder="1" applyAlignment="1" applyProtection="1">
      <alignment horizontal="center"/>
    </xf>
    <xf numFmtId="0" fontId="19" fillId="0" borderId="10" xfId="0" applyFont="1" applyBorder="1" applyAlignment="1" applyProtection="1">
      <alignment horizontal="center"/>
    </xf>
    <xf numFmtId="0" fontId="19" fillId="0" borderId="6" xfId="0" applyFont="1" applyBorder="1" applyAlignment="1" applyProtection="1">
      <alignment horizontal="center"/>
    </xf>
    <xf numFmtId="0" fontId="19" fillId="0" borderId="11" xfId="0" applyFont="1" applyBorder="1" applyAlignment="1" applyProtection="1">
      <alignment horizontal="center"/>
    </xf>
    <xf numFmtId="0" fontId="36" fillId="5" borderId="0" xfId="0" applyFont="1" applyFill="1" applyAlignment="1" applyProtection="1">
      <alignment horizontal="left" wrapText="1"/>
    </xf>
    <xf numFmtId="0" fontId="0" fillId="0" borderId="0" xfId="0" applyAlignment="1">
      <alignment wrapText="1"/>
    </xf>
    <xf numFmtId="0" fontId="19" fillId="0" borderId="9" xfId="0" applyFont="1" applyBorder="1" applyAlignment="1" applyProtection="1">
      <alignment horizontal="center"/>
    </xf>
    <xf numFmtId="0" fontId="19" fillId="0" borderId="0" xfId="0" applyFont="1" applyAlignment="1" applyProtection="1">
      <alignment horizontal="center"/>
    </xf>
    <xf numFmtId="0" fontId="19" fillId="0" borderId="12" xfId="0" applyFont="1" applyBorder="1" applyAlignment="1" applyProtection="1">
      <alignment horizontal="center"/>
    </xf>
    <xf numFmtId="0" fontId="17" fillId="7" borderId="9" xfId="0" applyFont="1" applyFill="1" applyBorder="1" applyAlignment="1" applyProtection="1">
      <alignment horizontal="left" vertical="top" wrapText="1" indent="1"/>
    </xf>
    <xf numFmtId="0" fontId="0" fillId="7" borderId="0" xfId="0" applyFill="1" applyBorder="1" applyAlignment="1">
      <alignment horizontal="left" vertical="top" wrapText="1" indent="1"/>
    </xf>
    <xf numFmtId="0" fontId="0" fillId="7" borderId="12" xfId="0" applyFill="1" applyBorder="1" applyAlignment="1">
      <alignment horizontal="left" vertical="top" wrapText="1" indent="1"/>
    </xf>
    <xf numFmtId="0" fontId="0" fillId="7" borderId="9" xfId="0" applyFill="1" applyBorder="1" applyAlignment="1">
      <alignment horizontal="left" vertical="top" wrapText="1" indent="1"/>
    </xf>
    <xf numFmtId="0" fontId="17" fillId="0" borderId="9" xfId="0" applyFont="1" applyBorder="1" applyAlignment="1" applyProtection="1">
      <alignment horizontal="left" vertical="top" wrapText="1" indent="1"/>
    </xf>
    <xf numFmtId="0" fontId="0" fillId="0" borderId="0" xfId="0" applyAlignment="1">
      <alignment horizontal="left" vertical="top" wrapText="1" indent="1"/>
    </xf>
    <xf numFmtId="0" fontId="0" fillId="0" borderId="9" xfId="0" applyBorder="1" applyAlignment="1">
      <alignment horizontal="left" vertical="top" wrapText="1" indent="1"/>
    </xf>
    <xf numFmtId="0" fontId="0" fillId="0" borderId="0" xfId="0" applyBorder="1" applyAlignment="1">
      <alignment horizontal="left" vertical="top" wrapText="1" indent="1"/>
    </xf>
    <xf numFmtId="0" fontId="19" fillId="7" borderId="9" xfId="0" applyFont="1" applyFill="1" applyBorder="1" applyAlignment="1" applyProtection="1">
      <alignment horizontal="center"/>
    </xf>
    <xf numFmtId="0" fontId="19" fillId="7" borderId="0" xfId="0" applyFont="1" applyFill="1" applyBorder="1" applyAlignment="1" applyProtection="1">
      <alignment horizontal="center"/>
    </xf>
    <xf numFmtId="0" fontId="18" fillId="6" borderId="5" xfId="0" applyFont="1" applyFill="1" applyBorder="1" applyAlignment="1" applyProtection="1">
      <alignment horizontal="left"/>
    </xf>
    <xf numFmtId="0" fontId="18" fillId="6" borderId="13" xfId="0" applyFont="1" applyFill="1" applyBorder="1" applyAlignment="1" applyProtection="1">
      <alignment horizontal="left"/>
    </xf>
    <xf numFmtId="0" fontId="19" fillId="7" borderId="10" xfId="0" applyFont="1" applyFill="1" applyBorder="1" applyAlignment="1" applyProtection="1">
      <alignment horizontal="center"/>
    </xf>
    <xf numFmtId="0" fontId="19" fillId="7" borderId="6" xfId="0" applyFont="1" applyFill="1" applyBorder="1" applyAlignment="1" applyProtection="1">
      <alignment horizontal="center"/>
    </xf>
    <xf numFmtId="0" fontId="19" fillId="7" borderId="11" xfId="0" applyFont="1" applyFill="1" applyBorder="1" applyAlignment="1" applyProtection="1">
      <alignment horizontal="center"/>
    </xf>
    <xf numFmtId="0" fontId="19" fillId="7" borderId="12" xfId="0" applyFont="1" applyFill="1" applyBorder="1" applyAlignment="1" applyProtection="1">
      <alignment horizontal="center"/>
    </xf>
    <xf numFmtId="0" fontId="19" fillId="0" borderId="0" xfId="0" applyFont="1" applyBorder="1" applyAlignment="1" applyProtection="1">
      <alignment horizontal="center"/>
    </xf>
    <xf numFmtId="0" fontId="31" fillId="7" borderId="10" xfId="0" applyFont="1" applyFill="1" applyBorder="1" applyAlignment="1" applyProtection="1">
      <alignment horizontal="center" vertical="center"/>
    </xf>
    <xf numFmtId="0" fontId="31" fillId="0" borderId="6" xfId="0" applyFont="1" applyBorder="1" applyAlignment="1">
      <alignment horizontal="center" vertical="center"/>
    </xf>
    <xf numFmtId="0" fontId="31" fillId="0" borderId="9" xfId="0" applyFont="1" applyBorder="1" applyAlignment="1">
      <alignment horizontal="center" vertical="center"/>
    </xf>
    <xf numFmtId="0" fontId="31" fillId="0" borderId="0" xfId="0" applyFont="1" applyBorder="1" applyAlignment="1">
      <alignment horizontal="center" vertical="center"/>
    </xf>
    <xf numFmtId="0" fontId="31" fillId="0" borderId="13" xfId="0" applyFont="1" applyBorder="1" applyAlignment="1">
      <alignment horizontal="center" vertical="center"/>
    </xf>
    <xf numFmtId="0" fontId="31" fillId="0" borderId="14" xfId="0" applyFont="1" applyBorder="1" applyAlignment="1">
      <alignment horizontal="center" vertical="center"/>
    </xf>
    <xf numFmtId="0" fontId="12" fillId="0" borderId="0" xfId="0" applyFont="1" applyAlignment="1">
      <alignment horizontal="center"/>
    </xf>
  </cellXfs>
  <cellStyles count="40">
    <cellStyle name="Currency 2" xfId="2" xr:uid="{00000000-0005-0000-0000-000000000000}"/>
    <cellStyle name="Currency 2 2" xfId="21" xr:uid="{00000000-0005-0000-0000-000001000000}"/>
    <cellStyle name="Currency 3" xfId="3" xr:uid="{00000000-0005-0000-0000-000002000000}"/>
    <cellStyle name="Currency 3 2" xfId="22" xr:uid="{00000000-0005-0000-0000-000003000000}"/>
    <cellStyle name="Currency 4" xfId="4" xr:uid="{00000000-0005-0000-0000-000004000000}"/>
    <cellStyle name="Currency 4 2" xfId="23" xr:uid="{00000000-0005-0000-0000-000005000000}"/>
    <cellStyle name="Currency 5" xfId="5" xr:uid="{00000000-0005-0000-0000-000006000000}"/>
    <cellStyle name="Currency 5 2" xfId="24" xr:uid="{00000000-0005-0000-0000-000007000000}"/>
    <cellStyle name="Currency 6" xfId="6" xr:uid="{00000000-0005-0000-0000-000008000000}"/>
    <cellStyle name="Currency 6 2" xfId="25" xr:uid="{00000000-0005-0000-0000-000009000000}"/>
    <cellStyle name="Normal" xfId="0" builtinId="0"/>
    <cellStyle name="Normal 10" xfId="20" xr:uid="{00000000-0005-0000-0000-00000B000000}"/>
    <cellStyle name="Normal 2" xfId="7" xr:uid="{00000000-0005-0000-0000-00000C000000}"/>
    <cellStyle name="Normal 2 2" xfId="8" xr:uid="{00000000-0005-0000-0000-00000D000000}"/>
    <cellStyle name="Normal 2 2 2" xfId="27" xr:uid="{00000000-0005-0000-0000-00000E000000}"/>
    <cellStyle name="Normal 2 3" xfId="9" xr:uid="{00000000-0005-0000-0000-00000F000000}"/>
    <cellStyle name="Normal 2 3 2" xfId="28" xr:uid="{00000000-0005-0000-0000-000010000000}"/>
    <cellStyle name="Normal 2 4" xfId="10" xr:uid="{00000000-0005-0000-0000-000011000000}"/>
    <cellStyle name="Normal 2 4 2" xfId="29" xr:uid="{00000000-0005-0000-0000-000012000000}"/>
    <cellStyle name="Normal 2 5" xfId="11" xr:uid="{00000000-0005-0000-0000-000013000000}"/>
    <cellStyle name="Normal 2 5 2" xfId="30" xr:uid="{00000000-0005-0000-0000-000014000000}"/>
    <cellStyle name="Normal 2 6" xfId="12" xr:uid="{00000000-0005-0000-0000-000015000000}"/>
    <cellStyle name="Normal 2 6 2" xfId="31" xr:uid="{00000000-0005-0000-0000-000016000000}"/>
    <cellStyle name="Normal 2 7" xfId="26" xr:uid="{00000000-0005-0000-0000-000017000000}"/>
    <cellStyle name="Normal 3" xfId="13" xr:uid="{00000000-0005-0000-0000-000018000000}"/>
    <cellStyle name="Normal 3 2" xfId="32" xr:uid="{00000000-0005-0000-0000-000019000000}"/>
    <cellStyle name="Normal 4" xfId="14" xr:uid="{00000000-0005-0000-0000-00001A000000}"/>
    <cellStyle name="Normal 4 2" xfId="33" xr:uid="{00000000-0005-0000-0000-00001B000000}"/>
    <cellStyle name="Normal 5" xfId="15" xr:uid="{00000000-0005-0000-0000-00001C000000}"/>
    <cellStyle name="Normal 5 2" xfId="34" xr:uid="{00000000-0005-0000-0000-00001D000000}"/>
    <cellStyle name="Normal 6" xfId="16" xr:uid="{00000000-0005-0000-0000-00001E000000}"/>
    <cellStyle name="Normal 6 2" xfId="35" xr:uid="{00000000-0005-0000-0000-00001F000000}"/>
    <cellStyle name="Normal 7" xfId="17" xr:uid="{00000000-0005-0000-0000-000020000000}"/>
    <cellStyle name="Normal 7 2" xfId="36" xr:uid="{00000000-0005-0000-0000-000021000000}"/>
    <cellStyle name="Normal 8" xfId="18" xr:uid="{00000000-0005-0000-0000-000022000000}"/>
    <cellStyle name="Normal 8 2" xfId="37" xr:uid="{00000000-0005-0000-0000-000023000000}"/>
    <cellStyle name="Normal 9" xfId="1" xr:uid="{00000000-0005-0000-0000-000024000000}"/>
    <cellStyle name="Percent" xfId="39" builtinId="5"/>
    <cellStyle name="Percent 2" xfId="19" xr:uid="{00000000-0005-0000-0000-000025000000}"/>
    <cellStyle name="Percent 2 2" xfId="38" xr:uid="{00000000-0005-0000-0000-000026000000}"/>
  </cellStyles>
  <dxfs count="17">
    <dxf>
      <font>
        <b val="0"/>
        <i val="0"/>
        <strike val="0"/>
        <condense val="0"/>
        <extend val="0"/>
        <outline val="0"/>
        <shadow val="0"/>
        <u val="none"/>
        <vertAlign val="baseline"/>
        <sz val="9"/>
        <color theme="1"/>
        <name val="Calibri"/>
        <family val="2"/>
        <scheme val="minor"/>
      </font>
      <numFmt numFmtId="34" formatCode="_(&quot;$&quot;* #,##0.00_);_(&quot;$&quot;* \(#,##0.00\);_(&quot;$&quot;* &quot;-&quot;??_);_(@_)"/>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9"/>
        <color theme="1"/>
        <name val="Calibri"/>
        <family val="2"/>
        <scheme val="minor"/>
      </font>
      <numFmt numFmtId="167" formatCode="0.0"/>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9"/>
        <color theme="1"/>
        <name val="Calibri"/>
        <family val="2"/>
        <scheme val="minor"/>
      </font>
      <numFmt numFmtId="167" formatCode="0.0"/>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9"/>
        <color theme="1"/>
        <name val="Calibri"/>
        <family val="2"/>
        <scheme val="minor"/>
      </font>
      <numFmt numFmtId="1" formatCode="0"/>
      <fill>
        <patternFill patternType="solid">
          <fgColor indexed="64"/>
          <bgColor rgb="FFFFFFCC"/>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CC"/>
        </patternFill>
      </fill>
      <alignment horizontal="left"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9"/>
        <color theme="1"/>
        <name val="Calibri"/>
        <family val="2"/>
        <scheme val="minor"/>
      </font>
      <numFmt numFmtId="1" formatCode="0"/>
      <fill>
        <patternFill patternType="solid">
          <fgColor indexed="64"/>
          <bgColor rgb="FFFFFFCC"/>
        </patternFill>
      </fill>
      <alignment horizontal="left"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9"/>
        <color theme="1"/>
        <name val="Calibri"/>
        <family val="2"/>
        <scheme val="minor"/>
      </font>
      <numFmt numFmtId="1" formatCode="0"/>
      <fill>
        <patternFill patternType="solid">
          <fgColor indexed="64"/>
          <bgColor rgb="FFFFFFCC"/>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9"/>
        <color theme="1"/>
        <name val="Calibri"/>
        <family val="2"/>
        <scheme val="minor"/>
      </font>
      <fill>
        <patternFill patternType="solid">
          <fgColor indexed="64"/>
          <bgColor rgb="FFFFFFCC"/>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9"/>
        <color theme="1"/>
        <name val="Calibri"/>
        <family val="2"/>
        <scheme val="minor"/>
      </font>
      <fill>
        <patternFill patternType="solid">
          <fgColor indexed="64"/>
          <bgColor rgb="FFFFFFCC"/>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9"/>
        <color theme="1"/>
        <name val="Calibri"/>
        <family val="2"/>
        <scheme val="minor"/>
      </font>
      <fill>
        <patternFill patternType="solid">
          <fgColor indexed="64"/>
          <bgColor theme="0"/>
        </patternFill>
      </fill>
      <alignment horizontal="center" vertical="bottom" textRotation="0" wrapText="0" indent="0" justifyLastLine="0" shrinkToFit="0" readingOrder="0"/>
      <border diagonalUp="0" diagonalDown="0" outline="0">
        <left/>
        <right style="thin">
          <color indexed="64"/>
        </right>
        <top style="thin">
          <color indexed="64"/>
        </top>
        <bottom style="thin">
          <color indexed="64"/>
        </bottom>
      </border>
      <protection locked="1" hidden="0"/>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family val="2"/>
        <scheme val="minor"/>
      </font>
      <alignment horizontal="center" vertical="bottom" textRotation="0" wrapText="0" indent="0" justifyLastLine="0" shrinkToFit="0" readingOrder="0"/>
      <protection locked="1" hidden="0"/>
    </dxf>
    <dxf>
      <border outline="0">
        <bottom style="thin">
          <color indexed="64"/>
        </bottom>
      </border>
    </dxf>
    <dxf>
      <font>
        <b/>
        <i val="0"/>
        <strike val="0"/>
        <condense val="0"/>
        <extend val="0"/>
        <outline val="0"/>
        <shadow val="0"/>
        <u val="none"/>
        <vertAlign val="baseline"/>
        <sz val="8"/>
        <color theme="1"/>
        <name val="Calibri"/>
        <family val="2"/>
        <scheme val="minor"/>
      </font>
      <numFmt numFmtId="166" formatCode="&quot;$&quot;#,##0.00"/>
      <fill>
        <patternFill patternType="solid">
          <fgColor indexed="64"/>
          <bgColor rgb="FFDDDDDD"/>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ont>
        <b/>
        <i val="0"/>
      </font>
      <fill>
        <patternFill>
          <bgColor theme="2"/>
        </patternFill>
      </fill>
      <border>
        <left/>
        <right/>
      </border>
    </dxf>
    <dxf>
      <font>
        <b/>
        <i val="0"/>
      </font>
      <fill>
        <patternFill>
          <bgColor theme="2"/>
        </patternFill>
      </fill>
      <border>
        <left/>
        <right/>
      </border>
    </dxf>
  </dxfs>
  <tableStyles count="1" defaultTableStyle="TableStyleMedium9" defaultPivotStyle="PivotStyleLight16">
    <tableStyle name="Table Style 1" pivot="0" count="0" xr9:uid="{C39ED7B5-5024-41DC-A311-443C7BDE8216}"/>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00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microsoft.com/office/2006/relationships/vbaProject" Target="vbaProject.bin"/><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hyperlink" Target="http://www.seattle.gov/utilities/construction-and-development/dso/latecomer-agreements/benefitting-parcels-faqs" TargetMode="External"/><Relationship Id="rId2" Type="http://schemas.openxmlformats.org/officeDocument/2006/relationships/hyperlink" Target="https://gismaps.kingcounty.gov/parcelviewer2/" TargetMode="External"/><Relationship Id="rId1" Type="http://schemas.openxmlformats.org/officeDocument/2006/relationships/hyperlink" Target="http://www.seattle.gov/utilities/construction-and-development/dso/latecomer-agreements/identifying-benefitting-parcels" TargetMode="External"/><Relationship Id="rId4" Type="http://schemas.openxmlformats.org/officeDocument/2006/relationships/hyperlink" Target="mailto:SPUwateravailability@seattle.gov" TargetMode="External"/></Relationships>
</file>

<file path=xl/drawings/drawing1.xml><?xml version="1.0" encoding="utf-8"?>
<xdr:wsDr xmlns:xdr="http://schemas.openxmlformats.org/drawingml/2006/spreadsheetDrawing" xmlns:a="http://schemas.openxmlformats.org/drawingml/2006/main">
  <xdr:twoCellAnchor>
    <xdr:from>
      <xdr:col>13</xdr:col>
      <xdr:colOff>390525</xdr:colOff>
      <xdr:row>1</xdr:row>
      <xdr:rowOff>76200</xdr:rowOff>
    </xdr:from>
    <xdr:to>
      <xdr:col>16</xdr:col>
      <xdr:colOff>304800</xdr:colOff>
      <xdr:row>9</xdr:row>
      <xdr:rowOff>66676</xdr:rowOff>
    </xdr:to>
    <xdr:sp macro="" textlink="">
      <xdr:nvSpPr>
        <xdr:cNvPr id="3" name="Rectangle 2">
          <a:extLst>
            <a:ext uri="{FF2B5EF4-FFF2-40B4-BE49-F238E27FC236}">
              <a16:creationId xmlns:a16="http://schemas.microsoft.com/office/drawing/2014/main" id="{00000000-0008-0000-0000-000003000000}"/>
            </a:ext>
          </a:extLst>
        </xdr:cNvPr>
        <xdr:cNvSpPr/>
      </xdr:nvSpPr>
      <xdr:spPr>
        <a:xfrm>
          <a:off x="11096625" y="581025"/>
          <a:ext cx="1743075" cy="1514476"/>
        </a:xfrm>
        <a:prstGeom prst="rect">
          <a:avLst/>
        </a:prstGeom>
        <a:ln/>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ctr"/>
          <a:r>
            <a:rPr lang="en-US" sz="1200" b="1">
              <a:solidFill>
                <a:schemeClr val="tx1"/>
              </a:solidFill>
            </a:rPr>
            <a:t>AUTOMATED</a:t>
          </a:r>
          <a:r>
            <a:rPr lang="en-US" sz="1200" b="1" baseline="0">
              <a:solidFill>
                <a:schemeClr val="tx1"/>
              </a:solidFill>
            </a:rPr>
            <a:t> FUNCTIONS</a:t>
          </a:r>
          <a:endParaRPr lang="en-US" sz="1200" b="1">
            <a:solidFill>
              <a:schemeClr val="tx1"/>
            </a:solidFill>
          </a:endParaRPr>
        </a:p>
      </xdr:txBody>
    </xdr:sp>
    <xdr:clientData/>
  </xdr:twoCellAnchor>
  <mc:AlternateContent xmlns:mc="http://schemas.openxmlformats.org/markup-compatibility/2006">
    <mc:Choice xmlns:a14="http://schemas.microsoft.com/office/drawing/2010/main" Requires="a14">
      <xdr:twoCellAnchor>
        <xdr:from>
          <xdr:col>13</xdr:col>
          <xdr:colOff>542925</xdr:colOff>
          <xdr:row>4</xdr:row>
          <xdr:rowOff>47625</xdr:rowOff>
        </xdr:from>
        <xdr:to>
          <xdr:col>16</xdr:col>
          <xdr:colOff>180975</xdr:colOff>
          <xdr:row>6</xdr:row>
          <xdr:rowOff>85725</xdr:rowOff>
        </xdr:to>
        <xdr:sp macro="" textlink="">
          <xdr:nvSpPr>
            <xdr:cNvPr id="3073" name="Button 1" hidden="1">
              <a:extLst>
                <a:ext uri="{63B3BB69-23CF-44E3-9099-C40C66FF867C}">
                  <a14:compatExt spid="_x0000_s3073"/>
                </a:ext>
                <a:ext uri="{FF2B5EF4-FFF2-40B4-BE49-F238E27FC236}">
                  <a16:creationId xmlns:a16="http://schemas.microsoft.com/office/drawing/2014/main" id="{00000000-0008-0000-0000-0000010C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FF"/>
                  </a:solidFill>
                  <a:latin typeface="Calibri"/>
                  <a:cs typeface="Calibri"/>
                </a:rPr>
                <a:t>Print Unit Cost</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8</xdr:col>
      <xdr:colOff>0</xdr:colOff>
      <xdr:row>6</xdr:row>
      <xdr:rowOff>0</xdr:rowOff>
    </xdr:from>
    <xdr:ext cx="184731" cy="264560"/>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37272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6</xdr:row>
      <xdr:rowOff>0</xdr:rowOff>
    </xdr:from>
    <xdr:ext cx="184731" cy="264560"/>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1128712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7</xdr:row>
      <xdr:rowOff>0</xdr:rowOff>
    </xdr:from>
    <xdr:ext cx="184731" cy="264560"/>
    <xdr:sp macro="" textlink="">
      <xdr:nvSpPr>
        <xdr:cNvPr id="4" name="TextBox 3">
          <a:extLst>
            <a:ext uri="{FF2B5EF4-FFF2-40B4-BE49-F238E27FC236}">
              <a16:creationId xmlns:a16="http://schemas.microsoft.com/office/drawing/2014/main" id="{00000000-0008-0000-0100-000004000000}"/>
            </a:ext>
          </a:extLst>
        </xdr:cNvPr>
        <xdr:cNvSpPr txBox="1"/>
      </xdr:nvSpPr>
      <xdr:spPr>
        <a:xfrm>
          <a:off x="10372725" y="79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7</xdr:row>
      <xdr:rowOff>0</xdr:rowOff>
    </xdr:from>
    <xdr:ext cx="184731" cy="264560"/>
    <xdr:sp macro="" textlink="">
      <xdr:nvSpPr>
        <xdr:cNvPr id="5" name="TextBox 4">
          <a:extLst>
            <a:ext uri="{FF2B5EF4-FFF2-40B4-BE49-F238E27FC236}">
              <a16:creationId xmlns:a16="http://schemas.microsoft.com/office/drawing/2014/main" id="{00000000-0008-0000-0100-000005000000}"/>
            </a:ext>
          </a:extLst>
        </xdr:cNvPr>
        <xdr:cNvSpPr txBox="1"/>
      </xdr:nvSpPr>
      <xdr:spPr>
        <a:xfrm>
          <a:off x="11287125" y="79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6</xdr:row>
      <xdr:rowOff>0</xdr:rowOff>
    </xdr:from>
    <xdr:ext cx="184731" cy="264560"/>
    <xdr:sp macro="" textlink="">
      <xdr:nvSpPr>
        <xdr:cNvPr id="6" name="TextBox 5">
          <a:extLst>
            <a:ext uri="{FF2B5EF4-FFF2-40B4-BE49-F238E27FC236}">
              <a16:creationId xmlns:a16="http://schemas.microsoft.com/office/drawing/2014/main" id="{00000000-0008-0000-0100-000006000000}"/>
            </a:ext>
          </a:extLst>
        </xdr:cNvPr>
        <xdr:cNvSpPr txBox="1"/>
      </xdr:nvSpPr>
      <xdr:spPr>
        <a:xfrm>
          <a:off x="1037272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6</xdr:row>
      <xdr:rowOff>0</xdr:rowOff>
    </xdr:from>
    <xdr:ext cx="184731" cy="264560"/>
    <xdr:sp macro="" textlink="">
      <xdr:nvSpPr>
        <xdr:cNvPr id="7" name="TextBox 6">
          <a:extLst>
            <a:ext uri="{FF2B5EF4-FFF2-40B4-BE49-F238E27FC236}">
              <a16:creationId xmlns:a16="http://schemas.microsoft.com/office/drawing/2014/main" id="{00000000-0008-0000-0100-000007000000}"/>
            </a:ext>
          </a:extLst>
        </xdr:cNvPr>
        <xdr:cNvSpPr txBox="1"/>
      </xdr:nvSpPr>
      <xdr:spPr>
        <a:xfrm>
          <a:off x="1128712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6</xdr:row>
      <xdr:rowOff>0</xdr:rowOff>
    </xdr:from>
    <xdr:ext cx="184731" cy="264560"/>
    <xdr:sp macro="" textlink="">
      <xdr:nvSpPr>
        <xdr:cNvPr id="9" name="TextBox 8">
          <a:extLst>
            <a:ext uri="{FF2B5EF4-FFF2-40B4-BE49-F238E27FC236}">
              <a16:creationId xmlns:a16="http://schemas.microsoft.com/office/drawing/2014/main" id="{00000000-0008-0000-0100-000009000000}"/>
            </a:ext>
          </a:extLst>
        </xdr:cNvPr>
        <xdr:cNvSpPr txBox="1"/>
      </xdr:nvSpPr>
      <xdr:spPr>
        <a:xfrm>
          <a:off x="1135380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6</xdr:row>
      <xdr:rowOff>0</xdr:rowOff>
    </xdr:from>
    <xdr:ext cx="184731" cy="264560"/>
    <xdr:sp macro="" textlink="">
      <xdr:nvSpPr>
        <xdr:cNvPr id="10" name="TextBox 9">
          <a:extLst>
            <a:ext uri="{FF2B5EF4-FFF2-40B4-BE49-F238E27FC236}">
              <a16:creationId xmlns:a16="http://schemas.microsoft.com/office/drawing/2014/main" id="{00000000-0008-0000-0100-00000A000000}"/>
            </a:ext>
          </a:extLst>
        </xdr:cNvPr>
        <xdr:cNvSpPr txBox="1"/>
      </xdr:nvSpPr>
      <xdr:spPr>
        <a:xfrm>
          <a:off x="1135380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7</xdr:row>
      <xdr:rowOff>0</xdr:rowOff>
    </xdr:from>
    <xdr:ext cx="184731" cy="264560"/>
    <xdr:sp macro="" textlink="">
      <xdr:nvSpPr>
        <xdr:cNvPr id="11" name="TextBox 10">
          <a:extLst>
            <a:ext uri="{FF2B5EF4-FFF2-40B4-BE49-F238E27FC236}">
              <a16:creationId xmlns:a16="http://schemas.microsoft.com/office/drawing/2014/main" id="{00000000-0008-0000-0100-00000B000000}"/>
            </a:ext>
          </a:extLst>
        </xdr:cNvPr>
        <xdr:cNvSpPr txBox="1"/>
      </xdr:nvSpPr>
      <xdr:spPr>
        <a:xfrm>
          <a:off x="11353800" y="79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7</xdr:row>
      <xdr:rowOff>0</xdr:rowOff>
    </xdr:from>
    <xdr:ext cx="184731" cy="264560"/>
    <xdr:sp macro="" textlink="">
      <xdr:nvSpPr>
        <xdr:cNvPr id="12" name="TextBox 11">
          <a:extLst>
            <a:ext uri="{FF2B5EF4-FFF2-40B4-BE49-F238E27FC236}">
              <a16:creationId xmlns:a16="http://schemas.microsoft.com/office/drawing/2014/main" id="{00000000-0008-0000-0100-00000C000000}"/>
            </a:ext>
          </a:extLst>
        </xdr:cNvPr>
        <xdr:cNvSpPr txBox="1"/>
      </xdr:nvSpPr>
      <xdr:spPr>
        <a:xfrm>
          <a:off x="11353800" y="79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6</xdr:row>
      <xdr:rowOff>0</xdr:rowOff>
    </xdr:from>
    <xdr:ext cx="184731" cy="264560"/>
    <xdr:sp macro="" textlink="">
      <xdr:nvSpPr>
        <xdr:cNvPr id="13" name="TextBox 12">
          <a:extLst>
            <a:ext uri="{FF2B5EF4-FFF2-40B4-BE49-F238E27FC236}">
              <a16:creationId xmlns:a16="http://schemas.microsoft.com/office/drawing/2014/main" id="{00000000-0008-0000-0100-00000D000000}"/>
            </a:ext>
          </a:extLst>
        </xdr:cNvPr>
        <xdr:cNvSpPr txBox="1"/>
      </xdr:nvSpPr>
      <xdr:spPr>
        <a:xfrm>
          <a:off x="1135380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6</xdr:row>
      <xdr:rowOff>0</xdr:rowOff>
    </xdr:from>
    <xdr:ext cx="184731" cy="264560"/>
    <xdr:sp macro="" textlink="">
      <xdr:nvSpPr>
        <xdr:cNvPr id="14" name="TextBox 13">
          <a:extLst>
            <a:ext uri="{FF2B5EF4-FFF2-40B4-BE49-F238E27FC236}">
              <a16:creationId xmlns:a16="http://schemas.microsoft.com/office/drawing/2014/main" id="{00000000-0008-0000-0100-00000E000000}"/>
            </a:ext>
          </a:extLst>
        </xdr:cNvPr>
        <xdr:cNvSpPr txBox="1"/>
      </xdr:nvSpPr>
      <xdr:spPr>
        <a:xfrm>
          <a:off x="1135380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9</xdr:row>
      <xdr:rowOff>0</xdr:rowOff>
    </xdr:from>
    <xdr:ext cx="184731" cy="264560"/>
    <xdr:sp macro="" textlink="">
      <xdr:nvSpPr>
        <xdr:cNvPr id="17" name="TextBox 16">
          <a:extLst>
            <a:ext uri="{FF2B5EF4-FFF2-40B4-BE49-F238E27FC236}">
              <a16:creationId xmlns:a16="http://schemas.microsoft.com/office/drawing/2014/main" id="{00000000-0008-0000-0100-000011000000}"/>
            </a:ext>
          </a:extLst>
        </xdr:cNvPr>
        <xdr:cNvSpPr txBox="1"/>
      </xdr:nvSpPr>
      <xdr:spPr>
        <a:xfrm>
          <a:off x="100679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9</xdr:row>
      <xdr:rowOff>0</xdr:rowOff>
    </xdr:from>
    <xdr:ext cx="184731" cy="264560"/>
    <xdr:sp macro="" textlink="">
      <xdr:nvSpPr>
        <xdr:cNvPr id="18" name="TextBox 17">
          <a:extLst>
            <a:ext uri="{FF2B5EF4-FFF2-40B4-BE49-F238E27FC236}">
              <a16:creationId xmlns:a16="http://schemas.microsoft.com/office/drawing/2014/main" id="{00000000-0008-0000-0100-000012000000}"/>
            </a:ext>
          </a:extLst>
        </xdr:cNvPr>
        <xdr:cNvSpPr txBox="1"/>
      </xdr:nvSpPr>
      <xdr:spPr>
        <a:xfrm>
          <a:off x="109823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10</xdr:row>
      <xdr:rowOff>0</xdr:rowOff>
    </xdr:from>
    <xdr:ext cx="184731" cy="264560"/>
    <xdr:sp macro="" textlink="">
      <xdr:nvSpPr>
        <xdr:cNvPr id="19" name="TextBox 18">
          <a:extLst>
            <a:ext uri="{FF2B5EF4-FFF2-40B4-BE49-F238E27FC236}">
              <a16:creationId xmlns:a16="http://schemas.microsoft.com/office/drawing/2014/main" id="{00000000-0008-0000-0100-000013000000}"/>
            </a:ext>
          </a:extLst>
        </xdr:cNvPr>
        <xdr:cNvSpPr txBox="1"/>
      </xdr:nvSpPr>
      <xdr:spPr>
        <a:xfrm>
          <a:off x="10067925"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10</xdr:row>
      <xdr:rowOff>0</xdr:rowOff>
    </xdr:from>
    <xdr:ext cx="184731" cy="264560"/>
    <xdr:sp macro="" textlink="">
      <xdr:nvSpPr>
        <xdr:cNvPr id="20" name="TextBox 19">
          <a:extLst>
            <a:ext uri="{FF2B5EF4-FFF2-40B4-BE49-F238E27FC236}">
              <a16:creationId xmlns:a16="http://schemas.microsoft.com/office/drawing/2014/main" id="{00000000-0008-0000-0100-000014000000}"/>
            </a:ext>
          </a:extLst>
        </xdr:cNvPr>
        <xdr:cNvSpPr txBox="1"/>
      </xdr:nvSpPr>
      <xdr:spPr>
        <a:xfrm>
          <a:off x="10982325"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11</xdr:row>
      <xdr:rowOff>0</xdr:rowOff>
    </xdr:from>
    <xdr:ext cx="184731" cy="264560"/>
    <xdr:sp macro="" textlink="">
      <xdr:nvSpPr>
        <xdr:cNvPr id="21" name="TextBox 20">
          <a:extLst>
            <a:ext uri="{FF2B5EF4-FFF2-40B4-BE49-F238E27FC236}">
              <a16:creationId xmlns:a16="http://schemas.microsoft.com/office/drawing/2014/main" id="{00000000-0008-0000-0100-000015000000}"/>
            </a:ext>
          </a:extLst>
        </xdr:cNvPr>
        <xdr:cNvSpPr txBox="1"/>
      </xdr:nvSpPr>
      <xdr:spPr>
        <a:xfrm>
          <a:off x="100679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11</xdr:row>
      <xdr:rowOff>0</xdr:rowOff>
    </xdr:from>
    <xdr:ext cx="184731" cy="264560"/>
    <xdr:sp macro="" textlink="">
      <xdr:nvSpPr>
        <xdr:cNvPr id="22" name="TextBox 21">
          <a:extLst>
            <a:ext uri="{FF2B5EF4-FFF2-40B4-BE49-F238E27FC236}">
              <a16:creationId xmlns:a16="http://schemas.microsoft.com/office/drawing/2014/main" id="{00000000-0008-0000-0100-000016000000}"/>
            </a:ext>
          </a:extLst>
        </xdr:cNvPr>
        <xdr:cNvSpPr txBox="1"/>
      </xdr:nvSpPr>
      <xdr:spPr>
        <a:xfrm>
          <a:off x="109823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12</xdr:row>
      <xdr:rowOff>0</xdr:rowOff>
    </xdr:from>
    <xdr:ext cx="184731" cy="264560"/>
    <xdr:sp macro="" textlink="">
      <xdr:nvSpPr>
        <xdr:cNvPr id="23" name="TextBox 22">
          <a:extLst>
            <a:ext uri="{FF2B5EF4-FFF2-40B4-BE49-F238E27FC236}">
              <a16:creationId xmlns:a16="http://schemas.microsoft.com/office/drawing/2014/main" id="{00000000-0008-0000-0100-000017000000}"/>
            </a:ext>
          </a:extLst>
        </xdr:cNvPr>
        <xdr:cNvSpPr txBox="1"/>
      </xdr:nvSpPr>
      <xdr:spPr>
        <a:xfrm>
          <a:off x="10067925"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12</xdr:row>
      <xdr:rowOff>0</xdr:rowOff>
    </xdr:from>
    <xdr:ext cx="184731" cy="264560"/>
    <xdr:sp macro="" textlink="">
      <xdr:nvSpPr>
        <xdr:cNvPr id="24" name="TextBox 23">
          <a:extLst>
            <a:ext uri="{FF2B5EF4-FFF2-40B4-BE49-F238E27FC236}">
              <a16:creationId xmlns:a16="http://schemas.microsoft.com/office/drawing/2014/main" id="{00000000-0008-0000-0100-000018000000}"/>
            </a:ext>
          </a:extLst>
        </xdr:cNvPr>
        <xdr:cNvSpPr txBox="1"/>
      </xdr:nvSpPr>
      <xdr:spPr>
        <a:xfrm>
          <a:off x="10982325"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13</xdr:row>
      <xdr:rowOff>0</xdr:rowOff>
    </xdr:from>
    <xdr:ext cx="184731" cy="264560"/>
    <xdr:sp macro="" textlink="">
      <xdr:nvSpPr>
        <xdr:cNvPr id="25" name="TextBox 24">
          <a:extLst>
            <a:ext uri="{FF2B5EF4-FFF2-40B4-BE49-F238E27FC236}">
              <a16:creationId xmlns:a16="http://schemas.microsoft.com/office/drawing/2014/main" id="{00000000-0008-0000-0100-000019000000}"/>
            </a:ext>
          </a:extLst>
        </xdr:cNvPr>
        <xdr:cNvSpPr txBox="1"/>
      </xdr:nvSpPr>
      <xdr:spPr>
        <a:xfrm>
          <a:off x="10067925" y="158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13</xdr:row>
      <xdr:rowOff>0</xdr:rowOff>
    </xdr:from>
    <xdr:ext cx="184731" cy="264560"/>
    <xdr:sp macro="" textlink="">
      <xdr:nvSpPr>
        <xdr:cNvPr id="26" name="TextBox 25">
          <a:extLst>
            <a:ext uri="{FF2B5EF4-FFF2-40B4-BE49-F238E27FC236}">
              <a16:creationId xmlns:a16="http://schemas.microsoft.com/office/drawing/2014/main" id="{00000000-0008-0000-0100-00001A000000}"/>
            </a:ext>
          </a:extLst>
        </xdr:cNvPr>
        <xdr:cNvSpPr txBox="1"/>
      </xdr:nvSpPr>
      <xdr:spPr>
        <a:xfrm>
          <a:off x="10982325" y="158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13</xdr:row>
      <xdr:rowOff>0</xdr:rowOff>
    </xdr:from>
    <xdr:ext cx="184731" cy="264560"/>
    <xdr:sp macro="" textlink="">
      <xdr:nvSpPr>
        <xdr:cNvPr id="27" name="TextBox 26">
          <a:extLst>
            <a:ext uri="{FF2B5EF4-FFF2-40B4-BE49-F238E27FC236}">
              <a16:creationId xmlns:a16="http://schemas.microsoft.com/office/drawing/2014/main" id="{00000000-0008-0000-0100-00001B000000}"/>
            </a:ext>
          </a:extLst>
        </xdr:cNvPr>
        <xdr:cNvSpPr txBox="1"/>
      </xdr:nvSpPr>
      <xdr:spPr>
        <a:xfrm>
          <a:off x="100679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13</xdr:row>
      <xdr:rowOff>0</xdr:rowOff>
    </xdr:from>
    <xdr:ext cx="184731" cy="264560"/>
    <xdr:sp macro="" textlink="">
      <xdr:nvSpPr>
        <xdr:cNvPr id="28" name="TextBox 27">
          <a:extLst>
            <a:ext uri="{FF2B5EF4-FFF2-40B4-BE49-F238E27FC236}">
              <a16:creationId xmlns:a16="http://schemas.microsoft.com/office/drawing/2014/main" id="{00000000-0008-0000-0100-00001C000000}"/>
            </a:ext>
          </a:extLst>
        </xdr:cNvPr>
        <xdr:cNvSpPr txBox="1"/>
      </xdr:nvSpPr>
      <xdr:spPr>
        <a:xfrm>
          <a:off x="109823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14</xdr:row>
      <xdr:rowOff>0</xdr:rowOff>
    </xdr:from>
    <xdr:ext cx="184731" cy="264560"/>
    <xdr:sp macro="" textlink="">
      <xdr:nvSpPr>
        <xdr:cNvPr id="29" name="TextBox 28">
          <a:extLst>
            <a:ext uri="{FF2B5EF4-FFF2-40B4-BE49-F238E27FC236}">
              <a16:creationId xmlns:a16="http://schemas.microsoft.com/office/drawing/2014/main" id="{00000000-0008-0000-0100-00001D000000}"/>
            </a:ext>
          </a:extLst>
        </xdr:cNvPr>
        <xdr:cNvSpPr txBox="1"/>
      </xdr:nvSpPr>
      <xdr:spPr>
        <a:xfrm>
          <a:off x="10067925"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14</xdr:row>
      <xdr:rowOff>0</xdr:rowOff>
    </xdr:from>
    <xdr:ext cx="184731" cy="264560"/>
    <xdr:sp macro="" textlink="">
      <xdr:nvSpPr>
        <xdr:cNvPr id="30" name="TextBox 29">
          <a:extLst>
            <a:ext uri="{FF2B5EF4-FFF2-40B4-BE49-F238E27FC236}">
              <a16:creationId xmlns:a16="http://schemas.microsoft.com/office/drawing/2014/main" id="{00000000-0008-0000-0100-00001E000000}"/>
            </a:ext>
          </a:extLst>
        </xdr:cNvPr>
        <xdr:cNvSpPr txBox="1"/>
      </xdr:nvSpPr>
      <xdr:spPr>
        <a:xfrm>
          <a:off x="10982325"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15</xdr:row>
      <xdr:rowOff>0</xdr:rowOff>
    </xdr:from>
    <xdr:ext cx="184731" cy="264560"/>
    <xdr:sp macro="" textlink="">
      <xdr:nvSpPr>
        <xdr:cNvPr id="31" name="TextBox 30">
          <a:extLst>
            <a:ext uri="{FF2B5EF4-FFF2-40B4-BE49-F238E27FC236}">
              <a16:creationId xmlns:a16="http://schemas.microsoft.com/office/drawing/2014/main" id="{00000000-0008-0000-0100-00001F000000}"/>
            </a:ext>
          </a:extLst>
        </xdr:cNvPr>
        <xdr:cNvSpPr txBox="1"/>
      </xdr:nvSpPr>
      <xdr:spPr>
        <a:xfrm>
          <a:off x="10067925" y="158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15</xdr:row>
      <xdr:rowOff>0</xdr:rowOff>
    </xdr:from>
    <xdr:ext cx="184731" cy="264560"/>
    <xdr:sp macro="" textlink="">
      <xdr:nvSpPr>
        <xdr:cNvPr id="32" name="TextBox 31">
          <a:extLst>
            <a:ext uri="{FF2B5EF4-FFF2-40B4-BE49-F238E27FC236}">
              <a16:creationId xmlns:a16="http://schemas.microsoft.com/office/drawing/2014/main" id="{00000000-0008-0000-0100-000020000000}"/>
            </a:ext>
          </a:extLst>
        </xdr:cNvPr>
        <xdr:cNvSpPr txBox="1"/>
      </xdr:nvSpPr>
      <xdr:spPr>
        <a:xfrm>
          <a:off x="10982325" y="158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15</xdr:row>
      <xdr:rowOff>0</xdr:rowOff>
    </xdr:from>
    <xdr:ext cx="184731" cy="264560"/>
    <xdr:sp macro="" textlink="">
      <xdr:nvSpPr>
        <xdr:cNvPr id="33" name="TextBox 32">
          <a:extLst>
            <a:ext uri="{FF2B5EF4-FFF2-40B4-BE49-F238E27FC236}">
              <a16:creationId xmlns:a16="http://schemas.microsoft.com/office/drawing/2014/main" id="{00000000-0008-0000-0100-000021000000}"/>
            </a:ext>
          </a:extLst>
        </xdr:cNvPr>
        <xdr:cNvSpPr txBox="1"/>
      </xdr:nvSpPr>
      <xdr:spPr>
        <a:xfrm>
          <a:off x="100679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15</xdr:row>
      <xdr:rowOff>0</xdr:rowOff>
    </xdr:from>
    <xdr:ext cx="184731" cy="264560"/>
    <xdr:sp macro="" textlink="">
      <xdr:nvSpPr>
        <xdr:cNvPr id="34" name="TextBox 33">
          <a:extLst>
            <a:ext uri="{FF2B5EF4-FFF2-40B4-BE49-F238E27FC236}">
              <a16:creationId xmlns:a16="http://schemas.microsoft.com/office/drawing/2014/main" id="{00000000-0008-0000-0100-000022000000}"/>
            </a:ext>
          </a:extLst>
        </xdr:cNvPr>
        <xdr:cNvSpPr txBox="1"/>
      </xdr:nvSpPr>
      <xdr:spPr>
        <a:xfrm>
          <a:off x="109823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16</xdr:row>
      <xdr:rowOff>0</xdr:rowOff>
    </xdr:from>
    <xdr:ext cx="184731" cy="264560"/>
    <xdr:sp macro="" textlink="">
      <xdr:nvSpPr>
        <xdr:cNvPr id="35" name="TextBox 34">
          <a:extLst>
            <a:ext uri="{FF2B5EF4-FFF2-40B4-BE49-F238E27FC236}">
              <a16:creationId xmlns:a16="http://schemas.microsoft.com/office/drawing/2014/main" id="{00000000-0008-0000-0100-000023000000}"/>
            </a:ext>
          </a:extLst>
        </xdr:cNvPr>
        <xdr:cNvSpPr txBox="1"/>
      </xdr:nvSpPr>
      <xdr:spPr>
        <a:xfrm>
          <a:off x="10067925"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16</xdr:row>
      <xdr:rowOff>0</xdr:rowOff>
    </xdr:from>
    <xdr:ext cx="184731" cy="264560"/>
    <xdr:sp macro="" textlink="">
      <xdr:nvSpPr>
        <xdr:cNvPr id="36" name="TextBox 35">
          <a:extLst>
            <a:ext uri="{FF2B5EF4-FFF2-40B4-BE49-F238E27FC236}">
              <a16:creationId xmlns:a16="http://schemas.microsoft.com/office/drawing/2014/main" id="{00000000-0008-0000-0100-000024000000}"/>
            </a:ext>
          </a:extLst>
        </xdr:cNvPr>
        <xdr:cNvSpPr txBox="1"/>
      </xdr:nvSpPr>
      <xdr:spPr>
        <a:xfrm>
          <a:off x="10982325"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17</xdr:row>
      <xdr:rowOff>0</xdr:rowOff>
    </xdr:from>
    <xdr:ext cx="184731" cy="264560"/>
    <xdr:sp macro="" textlink="">
      <xdr:nvSpPr>
        <xdr:cNvPr id="37" name="TextBox 36">
          <a:extLst>
            <a:ext uri="{FF2B5EF4-FFF2-40B4-BE49-F238E27FC236}">
              <a16:creationId xmlns:a16="http://schemas.microsoft.com/office/drawing/2014/main" id="{00000000-0008-0000-0100-000025000000}"/>
            </a:ext>
          </a:extLst>
        </xdr:cNvPr>
        <xdr:cNvSpPr txBox="1"/>
      </xdr:nvSpPr>
      <xdr:spPr>
        <a:xfrm>
          <a:off x="10067925" y="158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17</xdr:row>
      <xdr:rowOff>0</xdr:rowOff>
    </xdr:from>
    <xdr:ext cx="184731" cy="264560"/>
    <xdr:sp macro="" textlink="">
      <xdr:nvSpPr>
        <xdr:cNvPr id="38" name="TextBox 37">
          <a:extLst>
            <a:ext uri="{FF2B5EF4-FFF2-40B4-BE49-F238E27FC236}">
              <a16:creationId xmlns:a16="http://schemas.microsoft.com/office/drawing/2014/main" id="{00000000-0008-0000-0100-000026000000}"/>
            </a:ext>
          </a:extLst>
        </xdr:cNvPr>
        <xdr:cNvSpPr txBox="1"/>
      </xdr:nvSpPr>
      <xdr:spPr>
        <a:xfrm>
          <a:off x="10982325" y="158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17</xdr:row>
      <xdr:rowOff>0</xdr:rowOff>
    </xdr:from>
    <xdr:ext cx="184731" cy="264560"/>
    <xdr:sp macro="" textlink="">
      <xdr:nvSpPr>
        <xdr:cNvPr id="39" name="TextBox 38">
          <a:extLst>
            <a:ext uri="{FF2B5EF4-FFF2-40B4-BE49-F238E27FC236}">
              <a16:creationId xmlns:a16="http://schemas.microsoft.com/office/drawing/2014/main" id="{00000000-0008-0000-0100-000027000000}"/>
            </a:ext>
          </a:extLst>
        </xdr:cNvPr>
        <xdr:cNvSpPr txBox="1"/>
      </xdr:nvSpPr>
      <xdr:spPr>
        <a:xfrm>
          <a:off x="100679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17</xdr:row>
      <xdr:rowOff>0</xdr:rowOff>
    </xdr:from>
    <xdr:ext cx="184731" cy="264560"/>
    <xdr:sp macro="" textlink="">
      <xdr:nvSpPr>
        <xdr:cNvPr id="40" name="TextBox 39">
          <a:extLst>
            <a:ext uri="{FF2B5EF4-FFF2-40B4-BE49-F238E27FC236}">
              <a16:creationId xmlns:a16="http://schemas.microsoft.com/office/drawing/2014/main" id="{00000000-0008-0000-0100-000028000000}"/>
            </a:ext>
          </a:extLst>
        </xdr:cNvPr>
        <xdr:cNvSpPr txBox="1"/>
      </xdr:nvSpPr>
      <xdr:spPr>
        <a:xfrm>
          <a:off x="109823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18</xdr:row>
      <xdr:rowOff>0</xdr:rowOff>
    </xdr:from>
    <xdr:ext cx="184731" cy="264560"/>
    <xdr:sp macro="" textlink="">
      <xdr:nvSpPr>
        <xdr:cNvPr id="41" name="TextBox 40">
          <a:extLst>
            <a:ext uri="{FF2B5EF4-FFF2-40B4-BE49-F238E27FC236}">
              <a16:creationId xmlns:a16="http://schemas.microsoft.com/office/drawing/2014/main" id="{00000000-0008-0000-0100-000029000000}"/>
            </a:ext>
          </a:extLst>
        </xdr:cNvPr>
        <xdr:cNvSpPr txBox="1"/>
      </xdr:nvSpPr>
      <xdr:spPr>
        <a:xfrm>
          <a:off x="10067925"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18</xdr:row>
      <xdr:rowOff>0</xdr:rowOff>
    </xdr:from>
    <xdr:ext cx="184731" cy="264560"/>
    <xdr:sp macro="" textlink="">
      <xdr:nvSpPr>
        <xdr:cNvPr id="42" name="TextBox 41">
          <a:extLst>
            <a:ext uri="{FF2B5EF4-FFF2-40B4-BE49-F238E27FC236}">
              <a16:creationId xmlns:a16="http://schemas.microsoft.com/office/drawing/2014/main" id="{00000000-0008-0000-0100-00002A000000}"/>
            </a:ext>
          </a:extLst>
        </xdr:cNvPr>
        <xdr:cNvSpPr txBox="1"/>
      </xdr:nvSpPr>
      <xdr:spPr>
        <a:xfrm>
          <a:off x="10982325"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19</xdr:row>
      <xdr:rowOff>0</xdr:rowOff>
    </xdr:from>
    <xdr:ext cx="184731" cy="264560"/>
    <xdr:sp macro="" textlink="">
      <xdr:nvSpPr>
        <xdr:cNvPr id="43" name="TextBox 42">
          <a:extLst>
            <a:ext uri="{FF2B5EF4-FFF2-40B4-BE49-F238E27FC236}">
              <a16:creationId xmlns:a16="http://schemas.microsoft.com/office/drawing/2014/main" id="{00000000-0008-0000-0100-00002B000000}"/>
            </a:ext>
          </a:extLst>
        </xdr:cNvPr>
        <xdr:cNvSpPr txBox="1"/>
      </xdr:nvSpPr>
      <xdr:spPr>
        <a:xfrm>
          <a:off x="10067925" y="158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19</xdr:row>
      <xdr:rowOff>0</xdr:rowOff>
    </xdr:from>
    <xdr:ext cx="184731" cy="264560"/>
    <xdr:sp macro="" textlink="">
      <xdr:nvSpPr>
        <xdr:cNvPr id="44" name="TextBox 43">
          <a:extLst>
            <a:ext uri="{FF2B5EF4-FFF2-40B4-BE49-F238E27FC236}">
              <a16:creationId xmlns:a16="http://schemas.microsoft.com/office/drawing/2014/main" id="{00000000-0008-0000-0100-00002C000000}"/>
            </a:ext>
          </a:extLst>
        </xdr:cNvPr>
        <xdr:cNvSpPr txBox="1"/>
      </xdr:nvSpPr>
      <xdr:spPr>
        <a:xfrm>
          <a:off x="10982325" y="158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19</xdr:row>
      <xdr:rowOff>0</xdr:rowOff>
    </xdr:from>
    <xdr:ext cx="184731" cy="264560"/>
    <xdr:sp macro="" textlink="">
      <xdr:nvSpPr>
        <xdr:cNvPr id="45" name="TextBox 44">
          <a:extLst>
            <a:ext uri="{FF2B5EF4-FFF2-40B4-BE49-F238E27FC236}">
              <a16:creationId xmlns:a16="http://schemas.microsoft.com/office/drawing/2014/main" id="{00000000-0008-0000-0100-00002D000000}"/>
            </a:ext>
          </a:extLst>
        </xdr:cNvPr>
        <xdr:cNvSpPr txBox="1"/>
      </xdr:nvSpPr>
      <xdr:spPr>
        <a:xfrm>
          <a:off x="100679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19</xdr:row>
      <xdr:rowOff>0</xdr:rowOff>
    </xdr:from>
    <xdr:ext cx="184731" cy="264560"/>
    <xdr:sp macro="" textlink="">
      <xdr:nvSpPr>
        <xdr:cNvPr id="46" name="TextBox 45">
          <a:extLst>
            <a:ext uri="{FF2B5EF4-FFF2-40B4-BE49-F238E27FC236}">
              <a16:creationId xmlns:a16="http://schemas.microsoft.com/office/drawing/2014/main" id="{00000000-0008-0000-0100-00002E000000}"/>
            </a:ext>
          </a:extLst>
        </xdr:cNvPr>
        <xdr:cNvSpPr txBox="1"/>
      </xdr:nvSpPr>
      <xdr:spPr>
        <a:xfrm>
          <a:off x="109823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20</xdr:row>
      <xdr:rowOff>0</xdr:rowOff>
    </xdr:from>
    <xdr:ext cx="184731" cy="264560"/>
    <xdr:sp macro="" textlink="">
      <xdr:nvSpPr>
        <xdr:cNvPr id="47" name="TextBox 46">
          <a:extLst>
            <a:ext uri="{FF2B5EF4-FFF2-40B4-BE49-F238E27FC236}">
              <a16:creationId xmlns:a16="http://schemas.microsoft.com/office/drawing/2014/main" id="{00000000-0008-0000-0100-00002F000000}"/>
            </a:ext>
          </a:extLst>
        </xdr:cNvPr>
        <xdr:cNvSpPr txBox="1"/>
      </xdr:nvSpPr>
      <xdr:spPr>
        <a:xfrm>
          <a:off x="10067925"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20</xdr:row>
      <xdr:rowOff>0</xdr:rowOff>
    </xdr:from>
    <xdr:ext cx="184731" cy="264560"/>
    <xdr:sp macro="" textlink="">
      <xdr:nvSpPr>
        <xdr:cNvPr id="48" name="TextBox 47">
          <a:extLst>
            <a:ext uri="{FF2B5EF4-FFF2-40B4-BE49-F238E27FC236}">
              <a16:creationId xmlns:a16="http://schemas.microsoft.com/office/drawing/2014/main" id="{00000000-0008-0000-0100-000030000000}"/>
            </a:ext>
          </a:extLst>
        </xdr:cNvPr>
        <xdr:cNvSpPr txBox="1"/>
      </xdr:nvSpPr>
      <xdr:spPr>
        <a:xfrm>
          <a:off x="10982325"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21</xdr:row>
      <xdr:rowOff>0</xdr:rowOff>
    </xdr:from>
    <xdr:ext cx="184731" cy="264560"/>
    <xdr:sp macro="" textlink="">
      <xdr:nvSpPr>
        <xdr:cNvPr id="49" name="TextBox 48">
          <a:extLst>
            <a:ext uri="{FF2B5EF4-FFF2-40B4-BE49-F238E27FC236}">
              <a16:creationId xmlns:a16="http://schemas.microsoft.com/office/drawing/2014/main" id="{00000000-0008-0000-0100-000031000000}"/>
            </a:ext>
          </a:extLst>
        </xdr:cNvPr>
        <xdr:cNvSpPr txBox="1"/>
      </xdr:nvSpPr>
      <xdr:spPr>
        <a:xfrm>
          <a:off x="10067925" y="158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21</xdr:row>
      <xdr:rowOff>0</xdr:rowOff>
    </xdr:from>
    <xdr:ext cx="184731" cy="264560"/>
    <xdr:sp macro="" textlink="">
      <xdr:nvSpPr>
        <xdr:cNvPr id="50" name="TextBox 49">
          <a:extLst>
            <a:ext uri="{FF2B5EF4-FFF2-40B4-BE49-F238E27FC236}">
              <a16:creationId xmlns:a16="http://schemas.microsoft.com/office/drawing/2014/main" id="{00000000-0008-0000-0100-000032000000}"/>
            </a:ext>
          </a:extLst>
        </xdr:cNvPr>
        <xdr:cNvSpPr txBox="1"/>
      </xdr:nvSpPr>
      <xdr:spPr>
        <a:xfrm>
          <a:off x="10982325" y="158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21</xdr:row>
      <xdr:rowOff>0</xdr:rowOff>
    </xdr:from>
    <xdr:ext cx="184731" cy="264560"/>
    <xdr:sp macro="" textlink="">
      <xdr:nvSpPr>
        <xdr:cNvPr id="51" name="TextBox 50">
          <a:extLst>
            <a:ext uri="{FF2B5EF4-FFF2-40B4-BE49-F238E27FC236}">
              <a16:creationId xmlns:a16="http://schemas.microsoft.com/office/drawing/2014/main" id="{00000000-0008-0000-0100-000033000000}"/>
            </a:ext>
          </a:extLst>
        </xdr:cNvPr>
        <xdr:cNvSpPr txBox="1"/>
      </xdr:nvSpPr>
      <xdr:spPr>
        <a:xfrm>
          <a:off x="100679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21</xdr:row>
      <xdr:rowOff>0</xdr:rowOff>
    </xdr:from>
    <xdr:ext cx="184731" cy="264560"/>
    <xdr:sp macro="" textlink="">
      <xdr:nvSpPr>
        <xdr:cNvPr id="52" name="TextBox 51">
          <a:extLst>
            <a:ext uri="{FF2B5EF4-FFF2-40B4-BE49-F238E27FC236}">
              <a16:creationId xmlns:a16="http://schemas.microsoft.com/office/drawing/2014/main" id="{00000000-0008-0000-0100-000034000000}"/>
            </a:ext>
          </a:extLst>
        </xdr:cNvPr>
        <xdr:cNvSpPr txBox="1"/>
      </xdr:nvSpPr>
      <xdr:spPr>
        <a:xfrm>
          <a:off x="109823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22</xdr:row>
      <xdr:rowOff>0</xdr:rowOff>
    </xdr:from>
    <xdr:ext cx="184731" cy="264560"/>
    <xdr:sp macro="" textlink="">
      <xdr:nvSpPr>
        <xdr:cNvPr id="53" name="TextBox 52">
          <a:extLst>
            <a:ext uri="{FF2B5EF4-FFF2-40B4-BE49-F238E27FC236}">
              <a16:creationId xmlns:a16="http://schemas.microsoft.com/office/drawing/2014/main" id="{00000000-0008-0000-0100-000035000000}"/>
            </a:ext>
          </a:extLst>
        </xdr:cNvPr>
        <xdr:cNvSpPr txBox="1"/>
      </xdr:nvSpPr>
      <xdr:spPr>
        <a:xfrm>
          <a:off x="10067925"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22</xdr:row>
      <xdr:rowOff>0</xdr:rowOff>
    </xdr:from>
    <xdr:ext cx="184731" cy="264560"/>
    <xdr:sp macro="" textlink="">
      <xdr:nvSpPr>
        <xdr:cNvPr id="54" name="TextBox 53">
          <a:extLst>
            <a:ext uri="{FF2B5EF4-FFF2-40B4-BE49-F238E27FC236}">
              <a16:creationId xmlns:a16="http://schemas.microsoft.com/office/drawing/2014/main" id="{00000000-0008-0000-0100-000036000000}"/>
            </a:ext>
          </a:extLst>
        </xdr:cNvPr>
        <xdr:cNvSpPr txBox="1"/>
      </xdr:nvSpPr>
      <xdr:spPr>
        <a:xfrm>
          <a:off x="10982325"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23</xdr:row>
      <xdr:rowOff>0</xdr:rowOff>
    </xdr:from>
    <xdr:ext cx="184731" cy="264560"/>
    <xdr:sp macro="" textlink="">
      <xdr:nvSpPr>
        <xdr:cNvPr id="55" name="TextBox 54">
          <a:extLst>
            <a:ext uri="{FF2B5EF4-FFF2-40B4-BE49-F238E27FC236}">
              <a16:creationId xmlns:a16="http://schemas.microsoft.com/office/drawing/2014/main" id="{00000000-0008-0000-0100-000037000000}"/>
            </a:ext>
          </a:extLst>
        </xdr:cNvPr>
        <xdr:cNvSpPr txBox="1"/>
      </xdr:nvSpPr>
      <xdr:spPr>
        <a:xfrm>
          <a:off x="10067925" y="158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23</xdr:row>
      <xdr:rowOff>0</xdr:rowOff>
    </xdr:from>
    <xdr:ext cx="184731" cy="264560"/>
    <xdr:sp macro="" textlink="">
      <xdr:nvSpPr>
        <xdr:cNvPr id="56" name="TextBox 55">
          <a:extLst>
            <a:ext uri="{FF2B5EF4-FFF2-40B4-BE49-F238E27FC236}">
              <a16:creationId xmlns:a16="http://schemas.microsoft.com/office/drawing/2014/main" id="{00000000-0008-0000-0100-000038000000}"/>
            </a:ext>
          </a:extLst>
        </xdr:cNvPr>
        <xdr:cNvSpPr txBox="1"/>
      </xdr:nvSpPr>
      <xdr:spPr>
        <a:xfrm>
          <a:off x="10982325" y="158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23</xdr:row>
      <xdr:rowOff>0</xdr:rowOff>
    </xdr:from>
    <xdr:ext cx="184731" cy="264560"/>
    <xdr:sp macro="" textlink="">
      <xdr:nvSpPr>
        <xdr:cNvPr id="57" name="TextBox 56">
          <a:extLst>
            <a:ext uri="{FF2B5EF4-FFF2-40B4-BE49-F238E27FC236}">
              <a16:creationId xmlns:a16="http://schemas.microsoft.com/office/drawing/2014/main" id="{00000000-0008-0000-0100-000039000000}"/>
            </a:ext>
          </a:extLst>
        </xdr:cNvPr>
        <xdr:cNvSpPr txBox="1"/>
      </xdr:nvSpPr>
      <xdr:spPr>
        <a:xfrm>
          <a:off x="100679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23</xdr:row>
      <xdr:rowOff>0</xdr:rowOff>
    </xdr:from>
    <xdr:ext cx="184731" cy="264560"/>
    <xdr:sp macro="" textlink="">
      <xdr:nvSpPr>
        <xdr:cNvPr id="58" name="TextBox 57">
          <a:extLst>
            <a:ext uri="{FF2B5EF4-FFF2-40B4-BE49-F238E27FC236}">
              <a16:creationId xmlns:a16="http://schemas.microsoft.com/office/drawing/2014/main" id="{00000000-0008-0000-0100-00003A000000}"/>
            </a:ext>
          </a:extLst>
        </xdr:cNvPr>
        <xdr:cNvSpPr txBox="1"/>
      </xdr:nvSpPr>
      <xdr:spPr>
        <a:xfrm>
          <a:off x="109823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24</xdr:row>
      <xdr:rowOff>0</xdr:rowOff>
    </xdr:from>
    <xdr:ext cx="184731" cy="264560"/>
    <xdr:sp macro="" textlink="">
      <xdr:nvSpPr>
        <xdr:cNvPr id="59" name="TextBox 58">
          <a:extLst>
            <a:ext uri="{FF2B5EF4-FFF2-40B4-BE49-F238E27FC236}">
              <a16:creationId xmlns:a16="http://schemas.microsoft.com/office/drawing/2014/main" id="{00000000-0008-0000-0100-00003B000000}"/>
            </a:ext>
          </a:extLst>
        </xdr:cNvPr>
        <xdr:cNvSpPr txBox="1"/>
      </xdr:nvSpPr>
      <xdr:spPr>
        <a:xfrm>
          <a:off x="10067925"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24</xdr:row>
      <xdr:rowOff>0</xdr:rowOff>
    </xdr:from>
    <xdr:ext cx="184731" cy="264560"/>
    <xdr:sp macro="" textlink="">
      <xdr:nvSpPr>
        <xdr:cNvPr id="60" name="TextBox 59">
          <a:extLst>
            <a:ext uri="{FF2B5EF4-FFF2-40B4-BE49-F238E27FC236}">
              <a16:creationId xmlns:a16="http://schemas.microsoft.com/office/drawing/2014/main" id="{00000000-0008-0000-0100-00003C000000}"/>
            </a:ext>
          </a:extLst>
        </xdr:cNvPr>
        <xdr:cNvSpPr txBox="1"/>
      </xdr:nvSpPr>
      <xdr:spPr>
        <a:xfrm>
          <a:off x="10982325"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25</xdr:row>
      <xdr:rowOff>0</xdr:rowOff>
    </xdr:from>
    <xdr:ext cx="184731" cy="264560"/>
    <xdr:sp macro="" textlink="">
      <xdr:nvSpPr>
        <xdr:cNvPr id="61" name="TextBox 60">
          <a:extLst>
            <a:ext uri="{FF2B5EF4-FFF2-40B4-BE49-F238E27FC236}">
              <a16:creationId xmlns:a16="http://schemas.microsoft.com/office/drawing/2014/main" id="{00000000-0008-0000-0100-00003D000000}"/>
            </a:ext>
          </a:extLst>
        </xdr:cNvPr>
        <xdr:cNvSpPr txBox="1"/>
      </xdr:nvSpPr>
      <xdr:spPr>
        <a:xfrm>
          <a:off x="10067925" y="158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25</xdr:row>
      <xdr:rowOff>0</xdr:rowOff>
    </xdr:from>
    <xdr:ext cx="184731" cy="264560"/>
    <xdr:sp macro="" textlink="">
      <xdr:nvSpPr>
        <xdr:cNvPr id="62" name="TextBox 61">
          <a:extLst>
            <a:ext uri="{FF2B5EF4-FFF2-40B4-BE49-F238E27FC236}">
              <a16:creationId xmlns:a16="http://schemas.microsoft.com/office/drawing/2014/main" id="{00000000-0008-0000-0100-00003E000000}"/>
            </a:ext>
          </a:extLst>
        </xdr:cNvPr>
        <xdr:cNvSpPr txBox="1"/>
      </xdr:nvSpPr>
      <xdr:spPr>
        <a:xfrm>
          <a:off x="10982325" y="158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25</xdr:row>
      <xdr:rowOff>0</xdr:rowOff>
    </xdr:from>
    <xdr:ext cx="184731" cy="264560"/>
    <xdr:sp macro="" textlink="">
      <xdr:nvSpPr>
        <xdr:cNvPr id="63" name="TextBox 62">
          <a:extLst>
            <a:ext uri="{FF2B5EF4-FFF2-40B4-BE49-F238E27FC236}">
              <a16:creationId xmlns:a16="http://schemas.microsoft.com/office/drawing/2014/main" id="{00000000-0008-0000-0100-00003F000000}"/>
            </a:ext>
          </a:extLst>
        </xdr:cNvPr>
        <xdr:cNvSpPr txBox="1"/>
      </xdr:nvSpPr>
      <xdr:spPr>
        <a:xfrm>
          <a:off x="100679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25</xdr:row>
      <xdr:rowOff>0</xdr:rowOff>
    </xdr:from>
    <xdr:ext cx="184731" cy="264560"/>
    <xdr:sp macro="" textlink="">
      <xdr:nvSpPr>
        <xdr:cNvPr id="64" name="TextBox 63">
          <a:extLst>
            <a:ext uri="{FF2B5EF4-FFF2-40B4-BE49-F238E27FC236}">
              <a16:creationId xmlns:a16="http://schemas.microsoft.com/office/drawing/2014/main" id="{00000000-0008-0000-0100-000040000000}"/>
            </a:ext>
          </a:extLst>
        </xdr:cNvPr>
        <xdr:cNvSpPr txBox="1"/>
      </xdr:nvSpPr>
      <xdr:spPr>
        <a:xfrm>
          <a:off x="109823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26</xdr:row>
      <xdr:rowOff>0</xdr:rowOff>
    </xdr:from>
    <xdr:ext cx="184731" cy="264560"/>
    <xdr:sp macro="" textlink="">
      <xdr:nvSpPr>
        <xdr:cNvPr id="65" name="TextBox 64">
          <a:extLst>
            <a:ext uri="{FF2B5EF4-FFF2-40B4-BE49-F238E27FC236}">
              <a16:creationId xmlns:a16="http://schemas.microsoft.com/office/drawing/2014/main" id="{00000000-0008-0000-0100-000041000000}"/>
            </a:ext>
          </a:extLst>
        </xdr:cNvPr>
        <xdr:cNvSpPr txBox="1"/>
      </xdr:nvSpPr>
      <xdr:spPr>
        <a:xfrm>
          <a:off x="10067925"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26</xdr:row>
      <xdr:rowOff>0</xdr:rowOff>
    </xdr:from>
    <xdr:ext cx="184731" cy="264560"/>
    <xdr:sp macro="" textlink="">
      <xdr:nvSpPr>
        <xdr:cNvPr id="66" name="TextBox 65">
          <a:extLst>
            <a:ext uri="{FF2B5EF4-FFF2-40B4-BE49-F238E27FC236}">
              <a16:creationId xmlns:a16="http://schemas.microsoft.com/office/drawing/2014/main" id="{00000000-0008-0000-0100-000042000000}"/>
            </a:ext>
          </a:extLst>
        </xdr:cNvPr>
        <xdr:cNvSpPr txBox="1"/>
      </xdr:nvSpPr>
      <xdr:spPr>
        <a:xfrm>
          <a:off x="10982325"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27</xdr:row>
      <xdr:rowOff>0</xdr:rowOff>
    </xdr:from>
    <xdr:ext cx="184731" cy="264560"/>
    <xdr:sp macro="" textlink="">
      <xdr:nvSpPr>
        <xdr:cNvPr id="67" name="TextBox 66">
          <a:extLst>
            <a:ext uri="{FF2B5EF4-FFF2-40B4-BE49-F238E27FC236}">
              <a16:creationId xmlns:a16="http://schemas.microsoft.com/office/drawing/2014/main" id="{00000000-0008-0000-0100-000043000000}"/>
            </a:ext>
          </a:extLst>
        </xdr:cNvPr>
        <xdr:cNvSpPr txBox="1"/>
      </xdr:nvSpPr>
      <xdr:spPr>
        <a:xfrm>
          <a:off x="10067925" y="158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27</xdr:row>
      <xdr:rowOff>0</xdr:rowOff>
    </xdr:from>
    <xdr:ext cx="184731" cy="264560"/>
    <xdr:sp macro="" textlink="">
      <xdr:nvSpPr>
        <xdr:cNvPr id="68" name="TextBox 67">
          <a:extLst>
            <a:ext uri="{FF2B5EF4-FFF2-40B4-BE49-F238E27FC236}">
              <a16:creationId xmlns:a16="http://schemas.microsoft.com/office/drawing/2014/main" id="{00000000-0008-0000-0100-000044000000}"/>
            </a:ext>
          </a:extLst>
        </xdr:cNvPr>
        <xdr:cNvSpPr txBox="1"/>
      </xdr:nvSpPr>
      <xdr:spPr>
        <a:xfrm>
          <a:off x="10982325" y="158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27</xdr:row>
      <xdr:rowOff>0</xdr:rowOff>
    </xdr:from>
    <xdr:ext cx="184731" cy="264560"/>
    <xdr:sp macro="" textlink="">
      <xdr:nvSpPr>
        <xdr:cNvPr id="69" name="TextBox 68">
          <a:extLst>
            <a:ext uri="{FF2B5EF4-FFF2-40B4-BE49-F238E27FC236}">
              <a16:creationId xmlns:a16="http://schemas.microsoft.com/office/drawing/2014/main" id="{00000000-0008-0000-0100-000045000000}"/>
            </a:ext>
          </a:extLst>
        </xdr:cNvPr>
        <xdr:cNvSpPr txBox="1"/>
      </xdr:nvSpPr>
      <xdr:spPr>
        <a:xfrm>
          <a:off x="100679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27</xdr:row>
      <xdr:rowOff>0</xdr:rowOff>
    </xdr:from>
    <xdr:ext cx="184731" cy="264560"/>
    <xdr:sp macro="" textlink="">
      <xdr:nvSpPr>
        <xdr:cNvPr id="70" name="TextBox 69">
          <a:extLst>
            <a:ext uri="{FF2B5EF4-FFF2-40B4-BE49-F238E27FC236}">
              <a16:creationId xmlns:a16="http://schemas.microsoft.com/office/drawing/2014/main" id="{00000000-0008-0000-0100-000046000000}"/>
            </a:ext>
          </a:extLst>
        </xdr:cNvPr>
        <xdr:cNvSpPr txBox="1"/>
      </xdr:nvSpPr>
      <xdr:spPr>
        <a:xfrm>
          <a:off x="109823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28</xdr:row>
      <xdr:rowOff>0</xdr:rowOff>
    </xdr:from>
    <xdr:ext cx="184731" cy="264560"/>
    <xdr:sp macro="" textlink="">
      <xdr:nvSpPr>
        <xdr:cNvPr id="71" name="TextBox 70">
          <a:extLst>
            <a:ext uri="{FF2B5EF4-FFF2-40B4-BE49-F238E27FC236}">
              <a16:creationId xmlns:a16="http://schemas.microsoft.com/office/drawing/2014/main" id="{00000000-0008-0000-0100-000047000000}"/>
            </a:ext>
          </a:extLst>
        </xdr:cNvPr>
        <xdr:cNvSpPr txBox="1"/>
      </xdr:nvSpPr>
      <xdr:spPr>
        <a:xfrm>
          <a:off x="10067925"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28</xdr:row>
      <xdr:rowOff>0</xdr:rowOff>
    </xdr:from>
    <xdr:ext cx="184731" cy="264560"/>
    <xdr:sp macro="" textlink="">
      <xdr:nvSpPr>
        <xdr:cNvPr id="72" name="TextBox 71">
          <a:extLst>
            <a:ext uri="{FF2B5EF4-FFF2-40B4-BE49-F238E27FC236}">
              <a16:creationId xmlns:a16="http://schemas.microsoft.com/office/drawing/2014/main" id="{00000000-0008-0000-0100-000048000000}"/>
            </a:ext>
          </a:extLst>
        </xdr:cNvPr>
        <xdr:cNvSpPr txBox="1"/>
      </xdr:nvSpPr>
      <xdr:spPr>
        <a:xfrm>
          <a:off x="10982325"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29</xdr:row>
      <xdr:rowOff>0</xdr:rowOff>
    </xdr:from>
    <xdr:ext cx="184731" cy="264560"/>
    <xdr:sp macro="" textlink="">
      <xdr:nvSpPr>
        <xdr:cNvPr id="73" name="TextBox 72">
          <a:extLst>
            <a:ext uri="{FF2B5EF4-FFF2-40B4-BE49-F238E27FC236}">
              <a16:creationId xmlns:a16="http://schemas.microsoft.com/office/drawing/2014/main" id="{00000000-0008-0000-0100-000049000000}"/>
            </a:ext>
          </a:extLst>
        </xdr:cNvPr>
        <xdr:cNvSpPr txBox="1"/>
      </xdr:nvSpPr>
      <xdr:spPr>
        <a:xfrm>
          <a:off x="10067925" y="158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29</xdr:row>
      <xdr:rowOff>0</xdr:rowOff>
    </xdr:from>
    <xdr:ext cx="184731" cy="264560"/>
    <xdr:sp macro="" textlink="">
      <xdr:nvSpPr>
        <xdr:cNvPr id="74" name="TextBox 73">
          <a:extLst>
            <a:ext uri="{FF2B5EF4-FFF2-40B4-BE49-F238E27FC236}">
              <a16:creationId xmlns:a16="http://schemas.microsoft.com/office/drawing/2014/main" id="{00000000-0008-0000-0100-00004A000000}"/>
            </a:ext>
          </a:extLst>
        </xdr:cNvPr>
        <xdr:cNvSpPr txBox="1"/>
      </xdr:nvSpPr>
      <xdr:spPr>
        <a:xfrm>
          <a:off x="10982325" y="158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29</xdr:row>
      <xdr:rowOff>0</xdr:rowOff>
    </xdr:from>
    <xdr:ext cx="184731" cy="264560"/>
    <xdr:sp macro="" textlink="">
      <xdr:nvSpPr>
        <xdr:cNvPr id="75" name="TextBox 74">
          <a:extLst>
            <a:ext uri="{FF2B5EF4-FFF2-40B4-BE49-F238E27FC236}">
              <a16:creationId xmlns:a16="http://schemas.microsoft.com/office/drawing/2014/main" id="{00000000-0008-0000-0100-00004B000000}"/>
            </a:ext>
          </a:extLst>
        </xdr:cNvPr>
        <xdr:cNvSpPr txBox="1"/>
      </xdr:nvSpPr>
      <xdr:spPr>
        <a:xfrm>
          <a:off x="100679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29</xdr:row>
      <xdr:rowOff>0</xdr:rowOff>
    </xdr:from>
    <xdr:ext cx="184731" cy="264560"/>
    <xdr:sp macro="" textlink="">
      <xdr:nvSpPr>
        <xdr:cNvPr id="76" name="TextBox 75">
          <a:extLst>
            <a:ext uri="{FF2B5EF4-FFF2-40B4-BE49-F238E27FC236}">
              <a16:creationId xmlns:a16="http://schemas.microsoft.com/office/drawing/2014/main" id="{00000000-0008-0000-0100-00004C000000}"/>
            </a:ext>
          </a:extLst>
        </xdr:cNvPr>
        <xdr:cNvSpPr txBox="1"/>
      </xdr:nvSpPr>
      <xdr:spPr>
        <a:xfrm>
          <a:off x="109823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30</xdr:row>
      <xdr:rowOff>0</xdr:rowOff>
    </xdr:from>
    <xdr:ext cx="184731" cy="264560"/>
    <xdr:sp macro="" textlink="">
      <xdr:nvSpPr>
        <xdr:cNvPr id="77" name="TextBox 76">
          <a:extLst>
            <a:ext uri="{FF2B5EF4-FFF2-40B4-BE49-F238E27FC236}">
              <a16:creationId xmlns:a16="http://schemas.microsoft.com/office/drawing/2014/main" id="{00000000-0008-0000-0100-00004D000000}"/>
            </a:ext>
          </a:extLst>
        </xdr:cNvPr>
        <xdr:cNvSpPr txBox="1"/>
      </xdr:nvSpPr>
      <xdr:spPr>
        <a:xfrm>
          <a:off x="10067925"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30</xdr:row>
      <xdr:rowOff>0</xdr:rowOff>
    </xdr:from>
    <xdr:ext cx="184731" cy="264560"/>
    <xdr:sp macro="" textlink="">
      <xdr:nvSpPr>
        <xdr:cNvPr id="78" name="TextBox 77">
          <a:extLst>
            <a:ext uri="{FF2B5EF4-FFF2-40B4-BE49-F238E27FC236}">
              <a16:creationId xmlns:a16="http://schemas.microsoft.com/office/drawing/2014/main" id="{00000000-0008-0000-0100-00004E000000}"/>
            </a:ext>
          </a:extLst>
        </xdr:cNvPr>
        <xdr:cNvSpPr txBox="1"/>
      </xdr:nvSpPr>
      <xdr:spPr>
        <a:xfrm>
          <a:off x="10982325"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31</xdr:row>
      <xdr:rowOff>0</xdr:rowOff>
    </xdr:from>
    <xdr:ext cx="184731" cy="264560"/>
    <xdr:sp macro="" textlink="">
      <xdr:nvSpPr>
        <xdr:cNvPr id="79" name="TextBox 78">
          <a:extLst>
            <a:ext uri="{FF2B5EF4-FFF2-40B4-BE49-F238E27FC236}">
              <a16:creationId xmlns:a16="http://schemas.microsoft.com/office/drawing/2014/main" id="{00000000-0008-0000-0100-00004F000000}"/>
            </a:ext>
          </a:extLst>
        </xdr:cNvPr>
        <xdr:cNvSpPr txBox="1"/>
      </xdr:nvSpPr>
      <xdr:spPr>
        <a:xfrm>
          <a:off x="10067925" y="158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31</xdr:row>
      <xdr:rowOff>0</xdr:rowOff>
    </xdr:from>
    <xdr:ext cx="184731" cy="264560"/>
    <xdr:sp macro="" textlink="">
      <xdr:nvSpPr>
        <xdr:cNvPr id="80" name="TextBox 79">
          <a:extLst>
            <a:ext uri="{FF2B5EF4-FFF2-40B4-BE49-F238E27FC236}">
              <a16:creationId xmlns:a16="http://schemas.microsoft.com/office/drawing/2014/main" id="{00000000-0008-0000-0100-000050000000}"/>
            </a:ext>
          </a:extLst>
        </xdr:cNvPr>
        <xdr:cNvSpPr txBox="1"/>
      </xdr:nvSpPr>
      <xdr:spPr>
        <a:xfrm>
          <a:off x="10982325" y="158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31</xdr:row>
      <xdr:rowOff>0</xdr:rowOff>
    </xdr:from>
    <xdr:ext cx="184731" cy="264560"/>
    <xdr:sp macro="" textlink="">
      <xdr:nvSpPr>
        <xdr:cNvPr id="81" name="TextBox 80">
          <a:extLst>
            <a:ext uri="{FF2B5EF4-FFF2-40B4-BE49-F238E27FC236}">
              <a16:creationId xmlns:a16="http://schemas.microsoft.com/office/drawing/2014/main" id="{00000000-0008-0000-0100-000051000000}"/>
            </a:ext>
          </a:extLst>
        </xdr:cNvPr>
        <xdr:cNvSpPr txBox="1"/>
      </xdr:nvSpPr>
      <xdr:spPr>
        <a:xfrm>
          <a:off x="100679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31</xdr:row>
      <xdr:rowOff>0</xdr:rowOff>
    </xdr:from>
    <xdr:ext cx="184731" cy="264560"/>
    <xdr:sp macro="" textlink="">
      <xdr:nvSpPr>
        <xdr:cNvPr id="82" name="TextBox 81">
          <a:extLst>
            <a:ext uri="{FF2B5EF4-FFF2-40B4-BE49-F238E27FC236}">
              <a16:creationId xmlns:a16="http://schemas.microsoft.com/office/drawing/2014/main" id="{00000000-0008-0000-0100-000052000000}"/>
            </a:ext>
          </a:extLst>
        </xdr:cNvPr>
        <xdr:cNvSpPr txBox="1"/>
      </xdr:nvSpPr>
      <xdr:spPr>
        <a:xfrm>
          <a:off x="109823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32</xdr:row>
      <xdr:rowOff>0</xdr:rowOff>
    </xdr:from>
    <xdr:ext cx="184731" cy="264560"/>
    <xdr:sp macro="" textlink="">
      <xdr:nvSpPr>
        <xdr:cNvPr id="83" name="TextBox 82">
          <a:extLst>
            <a:ext uri="{FF2B5EF4-FFF2-40B4-BE49-F238E27FC236}">
              <a16:creationId xmlns:a16="http://schemas.microsoft.com/office/drawing/2014/main" id="{00000000-0008-0000-0100-000053000000}"/>
            </a:ext>
          </a:extLst>
        </xdr:cNvPr>
        <xdr:cNvSpPr txBox="1"/>
      </xdr:nvSpPr>
      <xdr:spPr>
        <a:xfrm>
          <a:off x="10067925"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32</xdr:row>
      <xdr:rowOff>0</xdr:rowOff>
    </xdr:from>
    <xdr:ext cx="184731" cy="264560"/>
    <xdr:sp macro="" textlink="">
      <xdr:nvSpPr>
        <xdr:cNvPr id="84" name="TextBox 83">
          <a:extLst>
            <a:ext uri="{FF2B5EF4-FFF2-40B4-BE49-F238E27FC236}">
              <a16:creationId xmlns:a16="http://schemas.microsoft.com/office/drawing/2014/main" id="{00000000-0008-0000-0100-000054000000}"/>
            </a:ext>
          </a:extLst>
        </xdr:cNvPr>
        <xdr:cNvSpPr txBox="1"/>
      </xdr:nvSpPr>
      <xdr:spPr>
        <a:xfrm>
          <a:off x="10982325"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33</xdr:row>
      <xdr:rowOff>0</xdr:rowOff>
    </xdr:from>
    <xdr:ext cx="184731" cy="264560"/>
    <xdr:sp macro="" textlink="">
      <xdr:nvSpPr>
        <xdr:cNvPr id="85" name="TextBox 84">
          <a:extLst>
            <a:ext uri="{FF2B5EF4-FFF2-40B4-BE49-F238E27FC236}">
              <a16:creationId xmlns:a16="http://schemas.microsoft.com/office/drawing/2014/main" id="{00000000-0008-0000-0100-000055000000}"/>
            </a:ext>
          </a:extLst>
        </xdr:cNvPr>
        <xdr:cNvSpPr txBox="1"/>
      </xdr:nvSpPr>
      <xdr:spPr>
        <a:xfrm>
          <a:off x="10067925" y="158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33</xdr:row>
      <xdr:rowOff>0</xdr:rowOff>
    </xdr:from>
    <xdr:ext cx="184731" cy="264560"/>
    <xdr:sp macro="" textlink="">
      <xdr:nvSpPr>
        <xdr:cNvPr id="86" name="TextBox 85">
          <a:extLst>
            <a:ext uri="{FF2B5EF4-FFF2-40B4-BE49-F238E27FC236}">
              <a16:creationId xmlns:a16="http://schemas.microsoft.com/office/drawing/2014/main" id="{00000000-0008-0000-0100-000056000000}"/>
            </a:ext>
          </a:extLst>
        </xdr:cNvPr>
        <xdr:cNvSpPr txBox="1"/>
      </xdr:nvSpPr>
      <xdr:spPr>
        <a:xfrm>
          <a:off x="10982325" y="158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33</xdr:row>
      <xdr:rowOff>0</xdr:rowOff>
    </xdr:from>
    <xdr:ext cx="184731" cy="264560"/>
    <xdr:sp macro="" textlink="">
      <xdr:nvSpPr>
        <xdr:cNvPr id="87" name="TextBox 86">
          <a:extLst>
            <a:ext uri="{FF2B5EF4-FFF2-40B4-BE49-F238E27FC236}">
              <a16:creationId xmlns:a16="http://schemas.microsoft.com/office/drawing/2014/main" id="{00000000-0008-0000-0100-000057000000}"/>
            </a:ext>
          </a:extLst>
        </xdr:cNvPr>
        <xdr:cNvSpPr txBox="1"/>
      </xdr:nvSpPr>
      <xdr:spPr>
        <a:xfrm>
          <a:off x="100679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33</xdr:row>
      <xdr:rowOff>0</xdr:rowOff>
    </xdr:from>
    <xdr:ext cx="184731" cy="264560"/>
    <xdr:sp macro="" textlink="">
      <xdr:nvSpPr>
        <xdr:cNvPr id="88" name="TextBox 87">
          <a:extLst>
            <a:ext uri="{FF2B5EF4-FFF2-40B4-BE49-F238E27FC236}">
              <a16:creationId xmlns:a16="http://schemas.microsoft.com/office/drawing/2014/main" id="{00000000-0008-0000-0100-000058000000}"/>
            </a:ext>
          </a:extLst>
        </xdr:cNvPr>
        <xdr:cNvSpPr txBox="1"/>
      </xdr:nvSpPr>
      <xdr:spPr>
        <a:xfrm>
          <a:off x="109823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34</xdr:row>
      <xdr:rowOff>0</xdr:rowOff>
    </xdr:from>
    <xdr:ext cx="184731" cy="264560"/>
    <xdr:sp macro="" textlink="">
      <xdr:nvSpPr>
        <xdr:cNvPr id="89" name="TextBox 88">
          <a:extLst>
            <a:ext uri="{FF2B5EF4-FFF2-40B4-BE49-F238E27FC236}">
              <a16:creationId xmlns:a16="http://schemas.microsoft.com/office/drawing/2014/main" id="{00000000-0008-0000-0100-000059000000}"/>
            </a:ext>
          </a:extLst>
        </xdr:cNvPr>
        <xdr:cNvSpPr txBox="1"/>
      </xdr:nvSpPr>
      <xdr:spPr>
        <a:xfrm>
          <a:off x="10067925"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34</xdr:row>
      <xdr:rowOff>0</xdr:rowOff>
    </xdr:from>
    <xdr:ext cx="184731" cy="264560"/>
    <xdr:sp macro="" textlink="">
      <xdr:nvSpPr>
        <xdr:cNvPr id="90" name="TextBox 89">
          <a:extLst>
            <a:ext uri="{FF2B5EF4-FFF2-40B4-BE49-F238E27FC236}">
              <a16:creationId xmlns:a16="http://schemas.microsoft.com/office/drawing/2014/main" id="{00000000-0008-0000-0100-00005A000000}"/>
            </a:ext>
          </a:extLst>
        </xdr:cNvPr>
        <xdr:cNvSpPr txBox="1"/>
      </xdr:nvSpPr>
      <xdr:spPr>
        <a:xfrm>
          <a:off x="10982325"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35</xdr:row>
      <xdr:rowOff>0</xdr:rowOff>
    </xdr:from>
    <xdr:ext cx="184731" cy="264560"/>
    <xdr:sp macro="" textlink="">
      <xdr:nvSpPr>
        <xdr:cNvPr id="91" name="TextBox 90">
          <a:extLst>
            <a:ext uri="{FF2B5EF4-FFF2-40B4-BE49-F238E27FC236}">
              <a16:creationId xmlns:a16="http://schemas.microsoft.com/office/drawing/2014/main" id="{00000000-0008-0000-0100-00005B000000}"/>
            </a:ext>
          </a:extLst>
        </xdr:cNvPr>
        <xdr:cNvSpPr txBox="1"/>
      </xdr:nvSpPr>
      <xdr:spPr>
        <a:xfrm>
          <a:off x="10067925" y="158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35</xdr:row>
      <xdr:rowOff>0</xdr:rowOff>
    </xdr:from>
    <xdr:ext cx="184731" cy="264560"/>
    <xdr:sp macro="" textlink="">
      <xdr:nvSpPr>
        <xdr:cNvPr id="92" name="TextBox 91">
          <a:extLst>
            <a:ext uri="{FF2B5EF4-FFF2-40B4-BE49-F238E27FC236}">
              <a16:creationId xmlns:a16="http://schemas.microsoft.com/office/drawing/2014/main" id="{00000000-0008-0000-0100-00005C000000}"/>
            </a:ext>
          </a:extLst>
        </xdr:cNvPr>
        <xdr:cNvSpPr txBox="1"/>
      </xdr:nvSpPr>
      <xdr:spPr>
        <a:xfrm>
          <a:off x="10982325" y="158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35</xdr:row>
      <xdr:rowOff>0</xdr:rowOff>
    </xdr:from>
    <xdr:ext cx="184731" cy="264560"/>
    <xdr:sp macro="" textlink="">
      <xdr:nvSpPr>
        <xdr:cNvPr id="93" name="TextBox 92">
          <a:extLst>
            <a:ext uri="{FF2B5EF4-FFF2-40B4-BE49-F238E27FC236}">
              <a16:creationId xmlns:a16="http://schemas.microsoft.com/office/drawing/2014/main" id="{00000000-0008-0000-0100-00005D000000}"/>
            </a:ext>
          </a:extLst>
        </xdr:cNvPr>
        <xdr:cNvSpPr txBox="1"/>
      </xdr:nvSpPr>
      <xdr:spPr>
        <a:xfrm>
          <a:off x="100679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35</xdr:row>
      <xdr:rowOff>0</xdr:rowOff>
    </xdr:from>
    <xdr:ext cx="184731" cy="264560"/>
    <xdr:sp macro="" textlink="">
      <xdr:nvSpPr>
        <xdr:cNvPr id="94" name="TextBox 93">
          <a:extLst>
            <a:ext uri="{FF2B5EF4-FFF2-40B4-BE49-F238E27FC236}">
              <a16:creationId xmlns:a16="http://schemas.microsoft.com/office/drawing/2014/main" id="{00000000-0008-0000-0100-00005E000000}"/>
            </a:ext>
          </a:extLst>
        </xdr:cNvPr>
        <xdr:cNvSpPr txBox="1"/>
      </xdr:nvSpPr>
      <xdr:spPr>
        <a:xfrm>
          <a:off x="109823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36</xdr:row>
      <xdr:rowOff>0</xdr:rowOff>
    </xdr:from>
    <xdr:ext cx="184731" cy="264560"/>
    <xdr:sp macro="" textlink="">
      <xdr:nvSpPr>
        <xdr:cNvPr id="95" name="TextBox 94">
          <a:extLst>
            <a:ext uri="{FF2B5EF4-FFF2-40B4-BE49-F238E27FC236}">
              <a16:creationId xmlns:a16="http://schemas.microsoft.com/office/drawing/2014/main" id="{00000000-0008-0000-0100-00005F000000}"/>
            </a:ext>
          </a:extLst>
        </xdr:cNvPr>
        <xdr:cNvSpPr txBox="1"/>
      </xdr:nvSpPr>
      <xdr:spPr>
        <a:xfrm>
          <a:off x="10067925"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36</xdr:row>
      <xdr:rowOff>0</xdr:rowOff>
    </xdr:from>
    <xdr:ext cx="184731" cy="264560"/>
    <xdr:sp macro="" textlink="">
      <xdr:nvSpPr>
        <xdr:cNvPr id="96" name="TextBox 95">
          <a:extLst>
            <a:ext uri="{FF2B5EF4-FFF2-40B4-BE49-F238E27FC236}">
              <a16:creationId xmlns:a16="http://schemas.microsoft.com/office/drawing/2014/main" id="{00000000-0008-0000-0100-000060000000}"/>
            </a:ext>
          </a:extLst>
        </xdr:cNvPr>
        <xdr:cNvSpPr txBox="1"/>
      </xdr:nvSpPr>
      <xdr:spPr>
        <a:xfrm>
          <a:off x="10982325"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37</xdr:row>
      <xdr:rowOff>0</xdr:rowOff>
    </xdr:from>
    <xdr:ext cx="184731" cy="264560"/>
    <xdr:sp macro="" textlink="">
      <xdr:nvSpPr>
        <xdr:cNvPr id="97" name="TextBox 96">
          <a:extLst>
            <a:ext uri="{FF2B5EF4-FFF2-40B4-BE49-F238E27FC236}">
              <a16:creationId xmlns:a16="http://schemas.microsoft.com/office/drawing/2014/main" id="{00000000-0008-0000-0100-000061000000}"/>
            </a:ext>
          </a:extLst>
        </xdr:cNvPr>
        <xdr:cNvSpPr txBox="1"/>
      </xdr:nvSpPr>
      <xdr:spPr>
        <a:xfrm>
          <a:off x="10067925" y="158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37</xdr:row>
      <xdr:rowOff>0</xdr:rowOff>
    </xdr:from>
    <xdr:ext cx="184731" cy="264560"/>
    <xdr:sp macro="" textlink="">
      <xdr:nvSpPr>
        <xdr:cNvPr id="98" name="TextBox 97">
          <a:extLst>
            <a:ext uri="{FF2B5EF4-FFF2-40B4-BE49-F238E27FC236}">
              <a16:creationId xmlns:a16="http://schemas.microsoft.com/office/drawing/2014/main" id="{00000000-0008-0000-0100-000062000000}"/>
            </a:ext>
          </a:extLst>
        </xdr:cNvPr>
        <xdr:cNvSpPr txBox="1"/>
      </xdr:nvSpPr>
      <xdr:spPr>
        <a:xfrm>
          <a:off x="10982325" y="158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37</xdr:row>
      <xdr:rowOff>0</xdr:rowOff>
    </xdr:from>
    <xdr:ext cx="184731" cy="264560"/>
    <xdr:sp macro="" textlink="">
      <xdr:nvSpPr>
        <xdr:cNvPr id="99" name="TextBox 98">
          <a:extLst>
            <a:ext uri="{FF2B5EF4-FFF2-40B4-BE49-F238E27FC236}">
              <a16:creationId xmlns:a16="http://schemas.microsoft.com/office/drawing/2014/main" id="{00000000-0008-0000-0100-000063000000}"/>
            </a:ext>
          </a:extLst>
        </xdr:cNvPr>
        <xdr:cNvSpPr txBox="1"/>
      </xdr:nvSpPr>
      <xdr:spPr>
        <a:xfrm>
          <a:off x="100679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37</xdr:row>
      <xdr:rowOff>0</xdr:rowOff>
    </xdr:from>
    <xdr:ext cx="184731" cy="264560"/>
    <xdr:sp macro="" textlink="">
      <xdr:nvSpPr>
        <xdr:cNvPr id="100" name="TextBox 99">
          <a:extLst>
            <a:ext uri="{FF2B5EF4-FFF2-40B4-BE49-F238E27FC236}">
              <a16:creationId xmlns:a16="http://schemas.microsoft.com/office/drawing/2014/main" id="{00000000-0008-0000-0100-000064000000}"/>
            </a:ext>
          </a:extLst>
        </xdr:cNvPr>
        <xdr:cNvSpPr txBox="1"/>
      </xdr:nvSpPr>
      <xdr:spPr>
        <a:xfrm>
          <a:off x="109823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38</xdr:row>
      <xdr:rowOff>0</xdr:rowOff>
    </xdr:from>
    <xdr:ext cx="184731" cy="264560"/>
    <xdr:sp macro="" textlink="">
      <xdr:nvSpPr>
        <xdr:cNvPr id="101" name="TextBox 100">
          <a:extLst>
            <a:ext uri="{FF2B5EF4-FFF2-40B4-BE49-F238E27FC236}">
              <a16:creationId xmlns:a16="http://schemas.microsoft.com/office/drawing/2014/main" id="{00000000-0008-0000-0100-000065000000}"/>
            </a:ext>
          </a:extLst>
        </xdr:cNvPr>
        <xdr:cNvSpPr txBox="1"/>
      </xdr:nvSpPr>
      <xdr:spPr>
        <a:xfrm>
          <a:off x="10067925"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38</xdr:row>
      <xdr:rowOff>0</xdr:rowOff>
    </xdr:from>
    <xdr:ext cx="184731" cy="264560"/>
    <xdr:sp macro="" textlink="">
      <xdr:nvSpPr>
        <xdr:cNvPr id="102" name="TextBox 101">
          <a:extLst>
            <a:ext uri="{FF2B5EF4-FFF2-40B4-BE49-F238E27FC236}">
              <a16:creationId xmlns:a16="http://schemas.microsoft.com/office/drawing/2014/main" id="{00000000-0008-0000-0100-000066000000}"/>
            </a:ext>
          </a:extLst>
        </xdr:cNvPr>
        <xdr:cNvSpPr txBox="1"/>
      </xdr:nvSpPr>
      <xdr:spPr>
        <a:xfrm>
          <a:off x="10982325"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39</xdr:row>
      <xdr:rowOff>0</xdr:rowOff>
    </xdr:from>
    <xdr:ext cx="184731" cy="264560"/>
    <xdr:sp macro="" textlink="">
      <xdr:nvSpPr>
        <xdr:cNvPr id="103" name="TextBox 102">
          <a:extLst>
            <a:ext uri="{FF2B5EF4-FFF2-40B4-BE49-F238E27FC236}">
              <a16:creationId xmlns:a16="http://schemas.microsoft.com/office/drawing/2014/main" id="{00000000-0008-0000-0100-000067000000}"/>
            </a:ext>
          </a:extLst>
        </xdr:cNvPr>
        <xdr:cNvSpPr txBox="1"/>
      </xdr:nvSpPr>
      <xdr:spPr>
        <a:xfrm>
          <a:off x="10067925" y="158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39</xdr:row>
      <xdr:rowOff>0</xdr:rowOff>
    </xdr:from>
    <xdr:ext cx="184731" cy="264560"/>
    <xdr:sp macro="" textlink="">
      <xdr:nvSpPr>
        <xdr:cNvPr id="104" name="TextBox 103">
          <a:extLst>
            <a:ext uri="{FF2B5EF4-FFF2-40B4-BE49-F238E27FC236}">
              <a16:creationId xmlns:a16="http://schemas.microsoft.com/office/drawing/2014/main" id="{00000000-0008-0000-0100-000068000000}"/>
            </a:ext>
          </a:extLst>
        </xdr:cNvPr>
        <xdr:cNvSpPr txBox="1"/>
      </xdr:nvSpPr>
      <xdr:spPr>
        <a:xfrm>
          <a:off x="10982325" y="158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39</xdr:row>
      <xdr:rowOff>0</xdr:rowOff>
    </xdr:from>
    <xdr:ext cx="184731" cy="264560"/>
    <xdr:sp macro="" textlink="">
      <xdr:nvSpPr>
        <xdr:cNvPr id="105" name="TextBox 104">
          <a:extLst>
            <a:ext uri="{FF2B5EF4-FFF2-40B4-BE49-F238E27FC236}">
              <a16:creationId xmlns:a16="http://schemas.microsoft.com/office/drawing/2014/main" id="{00000000-0008-0000-0100-000069000000}"/>
            </a:ext>
          </a:extLst>
        </xdr:cNvPr>
        <xdr:cNvSpPr txBox="1"/>
      </xdr:nvSpPr>
      <xdr:spPr>
        <a:xfrm>
          <a:off x="100679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39</xdr:row>
      <xdr:rowOff>0</xdr:rowOff>
    </xdr:from>
    <xdr:ext cx="184731" cy="264560"/>
    <xdr:sp macro="" textlink="">
      <xdr:nvSpPr>
        <xdr:cNvPr id="106" name="TextBox 105">
          <a:extLst>
            <a:ext uri="{FF2B5EF4-FFF2-40B4-BE49-F238E27FC236}">
              <a16:creationId xmlns:a16="http://schemas.microsoft.com/office/drawing/2014/main" id="{00000000-0008-0000-0100-00006A000000}"/>
            </a:ext>
          </a:extLst>
        </xdr:cNvPr>
        <xdr:cNvSpPr txBox="1"/>
      </xdr:nvSpPr>
      <xdr:spPr>
        <a:xfrm>
          <a:off x="109823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40</xdr:row>
      <xdr:rowOff>0</xdr:rowOff>
    </xdr:from>
    <xdr:ext cx="184731" cy="264560"/>
    <xdr:sp macro="" textlink="">
      <xdr:nvSpPr>
        <xdr:cNvPr id="107" name="TextBox 106">
          <a:extLst>
            <a:ext uri="{FF2B5EF4-FFF2-40B4-BE49-F238E27FC236}">
              <a16:creationId xmlns:a16="http://schemas.microsoft.com/office/drawing/2014/main" id="{00000000-0008-0000-0100-00006B000000}"/>
            </a:ext>
          </a:extLst>
        </xdr:cNvPr>
        <xdr:cNvSpPr txBox="1"/>
      </xdr:nvSpPr>
      <xdr:spPr>
        <a:xfrm>
          <a:off x="10067925"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40</xdr:row>
      <xdr:rowOff>0</xdr:rowOff>
    </xdr:from>
    <xdr:ext cx="184731" cy="264560"/>
    <xdr:sp macro="" textlink="">
      <xdr:nvSpPr>
        <xdr:cNvPr id="108" name="TextBox 107">
          <a:extLst>
            <a:ext uri="{FF2B5EF4-FFF2-40B4-BE49-F238E27FC236}">
              <a16:creationId xmlns:a16="http://schemas.microsoft.com/office/drawing/2014/main" id="{00000000-0008-0000-0100-00006C000000}"/>
            </a:ext>
          </a:extLst>
        </xdr:cNvPr>
        <xdr:cNvSpPr txBox="1"/>
      </xdr:nvSpPr>
      <xdr:spPr>
        <a:xfrm>
          <a:off x="10982325"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41</xdr:row>
      <xdr:rowOff>0</xdr:rowOff>
    </xdr:from>
    <xdr:ext cx="184731" cy="264560"/>
    <xdr:sp macro="" textlink="">
      <xdr:nvSpPr>
        <xdr:cNvPr id="109" name="TextBox 108">
          <a:extLst>
            <a:ext uri="{FF2B5EF4-FFF2-40B4-BE49-F238E27FC236}">
              <a16:creationId xmlns:a16="http://schemas.microsoft.com/office/drawing/2014/main" id="{00000000-0008-0000-0100-00006D000000}"/>
            </a:ext>
          </a:extLst>
        </xdr:cNvPr>
        <xdr:cNvSpPr txBox="1"/>
      </xdr:nvSpPr>
      <xdr:spPr>
        <a:xfrm>
          <a:off x="10067925" y="158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41</xdr:row>
      <xdr:rowOff>0</xdr:rowOff>
    </xdr:from>
    <xdr:ext cx="184731" cy="264560"/>
    <xdr:sp macro="" textlink="">
      <xdr:nvSpPr>
        <xdr:cNvPr id="110" name="TextBox 109">
          <a:extLst>
            <a:ext uri="{FF2B5EF4-FFF2-40B4-BE49-F238E27FC236}">
              <a16:creationId xmlns:a16="http://schemas.microsoft.com/office/drawing/2014/main" id="{00000000-0008-0000-0100-00006E000000}"/>
            </a:ext>
          </a:extLst>
        </xdr:cNvPr>
        <xdr:cNvSpPr txBox="1"/>
      </xdr:nvSpPr>
      <xdr:spPr>
        <a:xfrm>
          <a:off x="10982325" y="158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41</xdr:row>
      <xdr:rowOff>0</xdr:rowOff>
    </xdr:from>
    <xdr:ext cx="184731" cy="264560"/>
    <xdr:sp macro="" textlink="">
      <xdr:nvSpPr>
        <xdr:cNvPr id="111" name="TextBox 110">
          <a:extLst>
            <a:ext uri="{FF2B5EF4-FFF2-40B4-BE49-F238E27FC236}">
              <a16:creationId xmlns:a16="http://schemas.microsoft.com/office/drawing/2014/main" id="{00000000-0008-0000-0100-00006F000000}"/>
            </a:ext>
          </a:extLst>
        </xdr:cNvPr>
        <xdr:cNvSpPr txBox="1"/>
      </xdr:nvSpPr>
      <xdr:spPr>
        <a:xfrm>
          <a:off x="100679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41</xdr:row>
      <xdr:rowOff>0</xdr:rowOff>
    </xdr:from>
    <xdr:ext cx="184731" cy="264560"/>
    <xdr:sp macro="" textlink="">
      <xdr:nvSpPr>
        <xdr:cNvPr id="112" name="TextBox 111">
          <a:extLst>
            <a:ext uri="{FF2B5EF4-FFF2-40B4-BE49-F238E27FC236}">
              <a16:creationId xmlns:a16="http://schemas.microsoft.com/office/drawing/2014/main" id="{00000000-0008-0000-0100-000070000000}"/>
            </a:ext>
          </a:extLst>
        </xdr:cNvPr>
        <xdr:cNvSpPr txBox="1"/>
      </xdr:nvSpPr>
      <xdr:spPr>
        <a:xfrm>
          <a:off x="10982325"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42</xdr:row>
      <xdr:rowOff>0</xdr:rowOff>
    </xdr:from>
    <xdr:ext cx="184731" cy="264560"/>
    <xdr:sp macro="" textlink="">
      <xdr:nvSpPr>
        <xdr:cNvPr id="113" name="TextBox 112">
          <a:extLst>
            <a:ext uri="{FF2B5EF4-FFF2-40B4-BE49-F238E27FC236}">
              <a16:creationId xmlns:a16="http://schemas.microsoft.com/office/drawing/2014/main" id="{00000000-0008-0000-0100-000071000000}"/>
            </a:ext>
          </a:extLst>
        </xdr:cNvPr>
        <xdr:cNvSpPr txBox="1"/>
      </xdr:nvSpPr>
      <xdr:spPr>
        <a:xfrm>
          <a:off x="10067925"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42</xdr:row>
      <xdr:rowOff>0</xdr:rowOff>
    </xdr:from>
    <xdr:ext cx="184731" cy="264560"/>
    <xdr:sp macro="" textlink="">
      <xdr:nvSpPr>
        <xdr:cNvPr id="114" name="TextBox 113">
          <a:extLst>
            <a:ext uri="{FF2B5EF4-FFF2-40B4-BE49-F238E27FC236}">
              <a16:creationId xmlns:a16="http://schemas.microsoft.com/office/drawing/2014/main" id="{00000000-0008-0000-0100-000072000000}"/>
            </a:ext>
          </a:extLst>
        </xdr:cNvPr>
        <xdr:cNvSpPr txBox="1"/>
      </xdr:nvSpPr>
      <xdr:spPr>
        <a:xfrm>
          <a:off x="10982325"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43</xdr:row>
      <xdr:rowOff>0</xdr:rowOff>
    </xdr:from>
    <xdr:ext cx="184731" cy="264560"/>
    <xdr:sp macro="" textlink="">
      <xdr:nvSpPr>
        <xdr:cNvPr id="115" name="TextBox 114">
          <a:extLst>
            <a:ext uri="{FF2B5EF4-FFF2-40B4-BE49-F238E27FC236}">
              <a16:creationId xmlns:a16="http://schemas.microsoft.com/office/drawing/2014/main" id="{00000000-0008-0000-0100-000073000000}"/>
            </a:ext>
          </a:extLst>
        </xdr:cNvPr>
        <xdr:cNvSpPr txBox="1"/>
      </xdr:nvSpPr>
      <xdr:spPr>
        <a:xfrm>
          <a:off x="10067925" y="158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43</xdr:row>
      <xdr:rowOff>0</xdr:rowOff>
    </xdr:from>
    <xdr:ext cx="184731" cy="264560"/>
    <xdr:sp macro="" textlink="">
      <xdr:nvSpPr>
        <xdr:cNvPr id="116" name="TextBox 115">
          <a:extLst>
            <a:ext uri="{FF2B5EF4-FFF2-40B4-BE49-F238E27FC236}">
              <a16:creationId xmlns:a16="http://schemas.microsoft.com/office/drawing/2014/main" id="{00000000-0008-0000-0100-000074000000}"/>
            </a:ext>
          </a:extLst>
        </xdr:cNvPr>
        <xdr:cNvSpPr txBox="1"/>
      </xdr:nvSpPr>
      <xdr:spPr>
        <a:xfrm>
          <a:off x="10982325" y="158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9</xdr:row>
      <xdr:rowOff>0</xdr:rowOff>
    </xdr:from>
    <xdr:ext cx="184731" cy="264560"/>
    <xdr:sp macro="" textlink="">
      <xdr:nvSpPr>
        <xdr:cNvPr id="117" name="TextBox 116">
          <a:extLst>
            <a:ext uri="{FF2B5EF4-FFF2-40B4-BE49-F238E27FC236}">
              <a16:creationId xmlns:a16="http://schemas.microsoft.com/office/drawing/2014/main" id="{00000000-0008-0000-0100-000075000000}"/>
            </a:ext>
          </a:extLst>
        </xdr:cNvPr>
        <xdr:cNvSpPr txBox="1"/>
      </xdr:nvSpPr>
      <xdr:spPr>
        <a:xfrm>
          <a:off x="10067925" y="139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10</xdr:row>
      <xdr:rowOff>0</xdr:rowOff>
    </xdr:from>
    <xdr:ext cx="184731" cy="264560"/>
    <xdr:sp macro="" textlink="">
      <xdr:nvSpPr>
        <xdr:cNvPr id="118" name="TextBox 117">
          <a:extLst>
            <a:ext uri="{FF2B5EF4-FFF2-40B4-BE49-F238E27FC236}">
              <a16:creationId xmlns:a16="http://schemas.microsoft.com/office/drawing/2014/main" id="{00000000-0008-0000-0100-000076000000}"/>
            </a:ext>
          </a:extLst>
        </xdr:cNvPr>
        <xdr:cNvSpPr txBox="1"/>
      </xdr:nvSpPr>
      <xdr:spPr>
        <a:xfrm>
          <a:off x="10067925" y="158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11</xdr:row>
      <xdr:rowOff>0</xdr:rowOff>
    </xdr:from>
    <xdr:ext cx="184731" cy="264560"/>
    <xdr:sp macro="" textlink="">
      <xdr:nvSpPr>
        <xdr:cNvPr id="119" name="TextBox 118">
          <a:extLst>
            <a:ext uri="{FF2B5EF4-FFF2-40B4-BE49-F238E27FC236}">
              <a16:creationId xmlns:a16="http://schemas.microsoft.com/office/drawing/2014/main" id="{00000000-0008-0000-0100-000077000000}"/>
            </a:ext>
          </a:extLst>
        </xdr:cNvPr>
        <xdr:cNvSpPr txBox="1"/>
      </xdr:nvSpPr>
      <xdr:spPr>
        <a:xfrm>
          <a:off x="7934325" y="178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12</xdr:row>
      <xdr:rowOff>0</xdr:rowOff>
    </xdr:from>
    <xdr:ext cx="184731" cy="264560"/>
    <xdr:sp macro="" textlink="">
      <xdr:nvSpPr>
        <xdr:cNvPr id="120" name="TextBox 119">
          <a:extLst>
            <a:ext uri="{FF2B5EF4-FFF2-40B4-BE49-F238E27FC236}">
              <a16:creationId xmlns:a16="http://schemas.microsoft.com/office/drawing/2014/main" id="{00000000-0008-0000-0100-000078000000}"/>
            </a:ext>
          </a:extLst>
        </xdr:cNvPr>
        <xdr:cNvSpPr txBox="1"/>
      </xdr:nvSpPr>
      <xdr:spPr>
        <a:xfrm>
          <a:off x="7934325" y="197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11</xdr:row>
      <xdr:rowOff>0</xdr:rowOff>
    </xdr:from>
    <xdr:ext cx="184731" cy="264560"/>
    <xdr:sp macro="" textlink="">
      <xdr:nvSpPr>
        <xdr:cNvPr id="121" name="TextBox 120">
          <a:extLst>
            <a:ext uri="{FF2B5EF4-FFF2-40B4-BE49-F238E27FC236}">
              <a16:creationId xmlns:a16="http://schemas.microsoft.com/office/drawing/2014/main" id="{00000000-0008-0000-0100-000079000000}"/>
            </a:ext>
          </a:extLst>
        </xdr:cNvPr>
        <xdr:cNvSpPr txBox="1"/>
      </xdr:nvSpPr>
      <xdr:spPr>
        <a:xfrm>
          <a:off x="7934325" y="178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12</xdr:row>
      <xdr:rowOff>0</xdr:rowOff>
    </xdr:from>
    <xdr:ext cx="184731" cy="264560"/>
    <xdr:sp macro="" textlink="">
      <xdr:nvSpPr>
        <xdr:cNvPr id="122" name="TextBox 121">
          <a:extLst>
            <a:ext uri="{FF2B5EF4-FFF2-40B4-BE49-F238E27FC236}">
              <a16:creationId xmlns:a16="http://schemas.microsoft.com/office/drawing/2014/main" id="{00000000-0008-0000-0100-00007A000000}"/>
            </a:ext>
          </a:extLst>
        </xdr:cNvPr>
        <xdr:cNvSpPr txBox="1"/>
      </xdr:nvSpPr>
      <xdr:spPr>
        <a:xfrm>
          <a:off x="7934325" y="197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12</xdr:row>
      <xdr:rowOff>0</xdr:rowOff>
    </xdr:from>
    <xdr:ext cx="184731" cy="264560"/>
    <xdr:sp macro="" textlink="">
      <xdr:nvSpPr>
        <xdr:cNvPr id="123" name="TextBox 122">
          <a:extLst>
            <a:ext uri="{FF2B5EF4-FFF2-40B4-BE49-F238E27FC236}">
              <a16:creationId xmlns:a16="http://schemas.microsoft.com/office/drawing/2014/main" id="{00000000-0008-0000-0100-00007B000000}"/>
            </a:ext>
          </a:extLst>
        </xdr:cNvPr>
        <xdr:cNvSpPr txBox="1"/>
      </xdr:nvSpPr>
      <xdr:spPr>
        <a:xfrm>
          <a:off x="7934325" y="178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13</xdr:row>
      <xdr:rowOff>0</xdr:rowOff>
    </xdr:from>
    <xdr:ext cx="184731" cy="264560"/>
    <xdr:sp macro="" textlink="">
      <xdr:nvSpPr>
        <xdr:cNvPr id="124" name="TextBox 123">
          <a:extLst>
            <a:ext uri="{FF2B5EF4-FFF2-40B4-BE49-F238E27FC236}">
              <a16:creationId xmlns:a16="http://schemas.microsoft.com/office/drawing/2014/main" id="{00000000-0008-0000-0100-00007C000000}"/>
            </a:ext>
          </a:extLst>
        </xdr:cNvPr>
        <xdr:cNvSpPr txBox="1"/>
      </xdr:nvSpPr>
      <xdr:spPr>
        <a:xfrm>
          <a:off x="7934325" y="197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12</xdr:row>
      <xdr:rowOff>0</xdr:rowOff>
    </xdr:from>
    <xdr:ext cx="184731" cy="264560"/>
    <xdr:sp macro="" textlink="">
      <xdr:nvSpPr>
        <xdr:cNvPr id="125" name="TextBox 124">
          <a:extLst>
            <a:ext uri="{FF2B5EF4-FFF2-40B4-BE49-F238E27FC236}">
              <a16:creationId xmlns:a16="http://schemas.microsoft.com/office/drawing/2014/main" id="{00000000-0008-0000-0100-00007D000000}"/>
            </a:ext>
          </a:extLst>
        </xdr:cNvPr>
        <xdr:cNvSpPr txBox="1"/>
      </xdr:nvSpPr>
      <xdr:spPr>
        <a:xfrm>
          <a:off x="7934325" y="178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13</xdr:row>
      <xdr:rowOff>0</xdr:rowOff>
    </xdr:from>
    <xdr:ext cx="184731" cy="264560"/>
    <xdr:sp macro="" textlink="">
      <xdr:nvSpPr>
        <xdr:cNvPr id="126" name="TextBox 125">
          <a:extLst>
            <a:ext uri="{FF2B5EF4-FFF2-40B4-BE49-F238E27FC236}">
              <a16:creationId xmlns:a16="http://schemas.microsoft.com/office/drawing/2014/main" id="{00000000-0008-0000-0100-00007E000000}"/>
            </a:ext>
          </a:extLst>
        </xdr:cNvPr>
        <xdr:cNvSpPr txBox="1"/>
      </xdr:nvSpPr>
      <xdr:spPr>
        <a:xfrm>
          <a:off x="7934325" y="197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13</xdr:row>
      <xdr:rowOff>0</xdr:rowOff>
    </xdr:from>
    <xdr:ext cx="184731" cy="264560"/>
    <xdr:sp macro="" textlink="">
      <xdr:nvSpPr>
        <xdr:cNvPr id="127" name="TextBox 126">
          <a:extLst>
            <a:ext uri="{FF2B5EF4-FFF2-40B4-BE49-F238E27FC236}">
              <a16:creationId xmlns:a16="http://schemas.microsoft.com/office/drawing/2014/main" id="{00000000-0008-0000-0100-00007F000000}"/>
            </a:ext>
          </a:extLst>
        </xdr:cNvPr>
        <xdr:cNvSpPr txBox="1"/>
      </xdr:nvSpPr>
      <xdr:spPr>
        <a:xfrm>
          <a:off x="7934325" y="178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14</xdr:row>
      <xdr:rowOff>0</xdr:rowOff>
    </xdr:from>
    <xdr:ext cx="184731" cy="264560"/>
    <xdr:sp macro="" textlink="">
      <xdr:nvSpPr>
        <xdr:cNvPr id="128" name="TextBox 127">
          <a:extLst>
            <a:ext uri="{FF2B5EF4-FFF2-40B4-BE49-F238E27FC236}">
              <a16:creationId xmlns:a16="http://schemas.microsoft.com/office/drawing/2014/main" id="{00000000-0008-0000-0100-000080000000}"/>
            </a:ext>
          </a:extLst>
        </xdr:cNvPr>
        <xdr:cNvSpPr txBox="1"/>
      </xdr:nvSpPr>
      <xdr:spPr>
        <a:xfrm>
          <a:off x="7934325" y="197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13</xdr:row>
      <xdr:rowOff>0</xdr:rowOff>
    </xdr:from>
    <xdr:ext cx="184731" cy="264560"/>
    <xdr:sp macro="" textlink="">
      <xdr:nvSpPr>
        <xdr:cNvPr id="129" name="TextBox 128">
          <a:extLst>
            <a:ext uri="{FF2B5EF4-FFF2-40B4-BE49-F238E27FC236}">
              <a16:creationId xmlns:a16="http://schemas.microsoft.com/office/drawing/2014/main" id="{00000000-0008-0000-0100-000081000000}"/>
            </a:ext>
          </a:extLst>
        </xdr:cNvPr>
        <xdr:cNvSpPr txBox="1"/>
      </xdr:nvSpPr>
      <xdr:spPr>
        <a:xfrm>
          <a:off x="7934325" y="178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14</xdr:row>
      <xdr:rowOff>0</xdr:rowOff>
    </xdr:from>
    <xdr:ext cx="184731" cy="264560"/>
    <xdr:sp macro="" textlink="">
      <xdr:nvSpPr>
        <xdr:cNvPr id="130" name="TextBox 129">
          <a:extLst>
            <a:ext uri="{FF2B5EF4-FFF2-40B4-BE49-F238E27FC236}">
              <a16:creationId xmlns:a16="http://schemas.microsoft.com/office/drawing/2014/main" id="{00000000-0008-0000-0100-000082000000}"/>
            </a:ext>
          </a:extLst>
        </xdr:cNvPr>
        <xdr:cNvSpPr txBox="1"/>
      </xdr:nvSpPr>
      <xdr:spPr>
        <a:xfrm>
          <a:off x="7934325" y="197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14</xdr:row>
      <xdr:rowOff>0</xdr:rowOff>
    </xdr:from>
    <xdr:ext cx="184731" cy="264560"/>
    <xdr:sp macro="" textlink="">
      <xdr:nvSpPr>
        <xdr:cNvPr id="131" name="TextBox 130">
          <a:extLst>
            <a:ext uri="{FF2B5EF4-FFF2-40B4-BE49-F238E27FC236}">
              <a16:creationId xmlns:a16="http://schemas.microsoft.com/office/drawing/2014/main" id="{00000000-0008-0000-0100-000083000000}"/>
            </a:ext>
          </a:extLst>
        </xdr:cNvPr>
        <xdr:cNvSpPr txBox="1"/>
      </xdr:nvSpPr>
      <xdr:spPr>
        <a:xfrm>
          <a:off x="7934325" y="178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15</xdr:row>
      <xdr:rowOff>0</xdr:rowOff>
    </xdr:from>
    <xdr:ext cx="184731" cy="264560"/>
    <xdr:sp macro="" textlink="">
      <xdr:nvSpPr>
        <xdr:cNvPr id="132" name="TextBox 131">
          <a:extLst>
            <a:ext uri="{FF2B5EF4-FFF2-40B4-BE49-F238E27FC236}">
              <a16:creationId xmlns:a16="http://schemas.microsoft.com/office/drawing/2014/main" id="{00000000-0008-0000-0100-000084000000}"/>
            </a:ext>
          </a:extLst>
        </xdr:cNvPr>
        <xdr:cNvSpPr txBox="1"/>
      </xdr:nvSpPr>
      <xdr:spPr>
        <a:xfrm>
          <a:off x="7934325" y="197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14</xdr:row>
      <xdr:rowOff>0</xdr:rowOff>
    </xdr:from>
    <xdr:ext cx="184731" cy="264560"/>
    <xdr:sp macro="" textlink="">
      <xdr:nvSpPr>
        <xdr:cNvPr id="133" name="TextBox 132">
          <a:extLst>
            <a:ext uri="{FF2B5EF4-FFF2-40B4-BE49-F238E27FC236}">
              <a16:creationId xmlns:a16="http://schemas.microsoft.com/office/drawing/2014/main" id="{00000000-0008-0000-0100-000085000000}"/>
            </a:ext>
          </a:extLst>
        </xdr:cNvPr>
        <xdr:cNvSpPr txBox="1"/>
      </xdr:nvSpPr>
      <xdr:spPr>
        <a:xfrm>
          <a:off x="7934325" y="178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15</xdr:row>
      <xdr:rowOff>0</xdr:rowOff>
    </xdr:from>
    <xdr:ext cx="184731" cy="264560"/>
    <xdr:sp macro="" textlink="">
      <xdr:nvSpPr>
        <xdr:cNvPr id="134" name="TextBox 133">
          <a:extLst>
            <a:ext uri="{FF2B5EF4-FFF2-40B4-BE49-F238E27FC236}">
              <a16:creationId xmlns:a16="http://schemas.microsoft.com/office/drawing/2014/main" id="{00000000-0008-0000-0100-000086000000}"/>
            </a:ext>
          </a:extLst>
        </xdr:cNvPr>
        <xdr:cNvSpPr txBox="1"/>
      </xdr:nvSpPr>
      <xdr:spPr>
        <a:xfrm>
          <a:off x="7934325" y="197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14</xdr:row>
      <xdr:rowOff>0</xdr:rowOff>
    </xdr:from>
    <xdr:ext cx="184731" cy="264560"/>
    <xdr:sp macro="" textlink="">
      <xdr:nvSpPr>
        <xdr:cNvPr id="135" name="TextBox 134">
          <a:extLst>
            <a:ext uri="{FF2B5EF4-FFF2-40B4-BE49-F238E27FC236}">
              <a16:creationId xmlns:a16="http://schemas.microsoft.com/office/drawing/2014/main" id="{00000000-0008-0000-0100-000087000000}"/>
            </a:ext>
          </a:extLst>
        </xdr:cNvPr>
        <xdr:cNvSpPr txBox="1"/>
      </xdr:nvSpPr>
      <xdr:spPr>
        <a:xfrm>
          <a:off x="7934325" y="178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15</xdr:row>
      <xdr:rowOff>0</xdr:rowOff>
    </xdr:from>
    <xdr:ext cx="184731" cy="264560"/>
    <xdr:sp macro="" textlink="">
      <xdr:nvSpPr>
        <xdr:cNvPr id="136" name="TextBox 135">
          <a:extLst>
            <a:ext uri="{FF2B5EF4-FFF2-40B4-BE49-F238E27FC236}">
              <a16:creationId xmlns:a16="http://schemas.microsoft.com/office/drawing/2014/main" id="{00000000-0008-0000-0100-000088000000}"/>
            </a:ext>
          </a:extLst>
        </xdr:cNvPr>
        <xdr:cNvSpPr txBox="1"/>
      </xdr:nvSpPr>
      <xdr:spPr>
        <a:xfrm>
          <a:off x="7934325" y="197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14</xdr:row>
      <xdr:rowOff>0</xdr:rowOff>
    </xdr:from>
    <xdr:ext cx="184731" cy="264560"/>
    <xdr:sp macro="" textlink="">
      <xdr:nvSpPr>
        <xdr:cNvPr id="137" name="TextBox 136">
          <a:extLst>
            <a:ext uri="{FF2B5EF4-FFF2-40B4-BE49-F238E27FC236}">
              <a16:creationId xmlns:a16="http://schemas.microsoft.com/office/drawing/2014/main" id="{00000000-0008-0000-0100-000089000000}"/>
            </a:ext>
          </a:extLst>
        </xdr:cNvPr>
        <xdr:cNvSpPr txBox="1"/>
      </xdr:nvSpPr>
      <xdr:spPr>
        <a:xfrm>
          <a:off x="7934325" y="178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15</xdr:row>
      <xdr:rowOff>0</xdr:rowOff>
    </xdr:from>
    <xdr:ext cx="184731" cy="264560"/>
    <xdr:sp macro="" textlink="">
      <xdr:nvSpPr>
        <xdr:cNvPr id="138" name="TextBox 137">
          <a:extLst>
            <a:ext uri="{FF2B5EF4-FFF2-40B4-BE49-F238E27FC236}">
              <a16:creationId xmlns:a16="http://schemas.microsoft.com/office/drawing/2014/main" id="{00000000-0008-0000-0100-00008A000000}"/>
            </a:ext>
          </a:extLst>
        </xdr:cNvPr>
        <xdr:cNvSpPr txBox="1"/>
      </xdr:nvSpPr>
      <xdr:spPr>
        <a:xfrm>
          <a:off x="7934325" y="197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15</xdr:row>
      <xdr:rowOff>0</xdr:rowOff>
    </xdr:from>
    <xdr:ext cx="184731" cy="264560"/>
    <xdr:sp macro="" textlink="">
      <xdr:nvSpPr>
        <xdr:cNvPr id="139" name="TextBox 138">
          <a:extLst>
            <a:ext uri="{FF2B5EF4-FFF2-40B4-BE49-F238E27FC236}">
              <a16:creationId xmlns:a16="http://schemas.microsoft.com/office/drawing/2014/main" id="{00000000-0008-0000-0100-00008B000000}"/>
            </a:ext>
          </a:extLst>
        </xdr:cNvPr>
        <xdr:cNvSpPr txBox="1"/>
      </xdr:nvSpPr>
      <xdr:spPr>
        <a:xfrm>
          <a:off x="7934325" y="178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16</xdr:row>
      <xdr:rowOff>0</xdr:rowOff>
    </xdr:from>
    <xdr:ext cx="184731" cy="264560"/>
    <xdr:sp macro="" textlink="">
      <xdr:nvSpPr>
        <xdr:cNvPr id="140" name="TextBox 139">
          <a:extLst>
            <a:ext uri="{FF2B5EF4-FFF2-40B4-BE49-F238E27FC236}">
              <a16:creationId xmlns:a16="http://schemas.microsoft.com/office/drawing/2014/main" id="{00000000-0008-0000-0100-00008C000000}"/>
            </a:ext>
          </a:extLst>
        </xdr:cNvPr>
        <xdr:cNvSpPr txBox="1"/>
      </xdr:nvSpPr>
      <xdr:spPr>
        <a:xfrm>
          <a:off x="7934325" y="197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15</xdr:row>
      <xdr:rowOff>0</xdr:rowOff>
    </xdr:from>
    <xdr:ext cx="184731" cy="264560"/>
    <xdr:sp macro="" textlink="">
      <xdr:nvSpPr>
        <xdr:cNvPr id="141" name="TextBox 140">
          <a:extLst>
            <a:ext uri="{FF2B5EF4-FFF2-40B4-BE49-F238E27FC236}">
              <a16:creationId xmlns:a16="http://schemas.microsoft.com/office/drawing/2014/main" id="{00000000-0008-0000-0100-00008D000000}"/>
            </a:ext>
          </a:extLst>
        </xdr:cNvPr>
        <xdr:cNvSpPr txBox="1"/>
      </xdr:nvSpPr>
      <xdr:spPr>
        <a:xfrm>
          <a:off x="7934325" y="178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16</xdr:row>
      <xdr:rowOff>0</xdr:rowOff>
    </xdr:from>
    <xdr:ext cx="184731" cy="264560"/>
    <xdr:sp macro="" textlink="">
      <xdr:nvSpPr>
        <xdr:cNvPr id="142" name="TextBox 141">
          <a:extLst>
            <a:ext uri="{FF2B5EF4-FFF2-40B4-BE49-F238E27FC236}">
              <a16:creationId xmlns:a16="http://schemas.microsoft.com/office/drawing/2014/main" id="{00000000-0008-0000-0100-00008E000000}"/>
            </a:ext>
          </a:extLst>
        </xdr:cNvPr>
        <xdr:cNvSpPr txBox="1"/>
      </xdr:nvSpPr>
      <xdr:spPr>
        <a:xfrm>
          <a:off x="7934325" y="197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16</xdr:row>
      <xdr:rowOff>0</xdr:rowOff>
    </xdr:from>
    <xdr:ext cx="184731" cy="264560"/>
    <xdr:sp macro="" textlink="">
      <xdr:nvSpPr>
        <xdr:cNvPr id="143" name="TextBox 142">
          <a:extLst>
            <a:ext uri="{FF2B5EF4-FFF2-40B4-BE49-F238E27FC236}">
              <a16:creationId xmlns:a16="http://schemas.microsoft.com/office/drawing/2014/main" id="{00000000-0008-0000-0100-00008F000000}"/>
            </a:ext>
          </a:extLst>
        </xdr:cNvPr>
        <xdr:cNvSpPr txBox="1"/>
      </xdr:nvSpPr>
      <xdr:spPr>
        <a:xfrm>
          <a:off x="7934325" y="178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17</xdr:row>
      <xdr:rowOff>0</xdr:rowOff>
    </xdr:from>
    <xdr:ext cx="184731" cy="264560"/>
    <xdr:sp macro="" textlink="">
      <xdr:nvSpPr>
        <xdr:cNvPr id="144" name="TextBox 143">
          <a:extLst>
            <a:ext uri="{FF2B5EF4-FFF2-40B4-BE49-F238E27FC236}">
              <a16:creationId xmlns:a16="http://schemas.microsoft.com/office/drawing/2014/main" id="{00000000-0008-0000-0100-000090000000}"/>
            </a:ext>
          </a:extLst>
        </xdr:cNvPr>
        <xdr:cNvSpPr txBox="1"/>
      </xdr:nvSpPr>
      <xdr:spPr>
        <a:xfrm>
          <a:off x="7934325" y="197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17</xdr:row>
      <xdr:rowOff>0</xdr:rowOff>
    </xdr:from>
    <xdr:ext cx="184731" cy="264560"/>
    <xdr:sp macro="" textlink="">
      <xdr:nvSpPr>
        <xdr:cNvPr id="146" name="TextBox 145">
          <a:extLst>
            <a:ext uri="{FF2B5EF4-FFF2-40B4-BE49-F238E27FC236}">
              <a16:creationId xmlns:a16="http://schemas.microsoft.com/office/drawing/2014/main" id="{00000000-0008-0000-0100-000092000000}"/>
            </a:ext>
          </a:extLst>
        </xdr:cNvPr>
        <xdr:cNvSpPr txBox="1"/>
      </xdr:nvSpPr>
      <xdr:spPr>
        <a:xfrm>
          <a:off x="7934325" y="197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17</xdr:row>
      <xdr:rowOff>0</xdr:rowOff>
    </xdr:from>
    <xdr:ext cx="184731" cy="264560"/>
    <xdr:sp macro="" textlink="">
      <xdr:nvSpPr>
        <xdr:cNvPr id="147" name="TextBox 146">
          <a:extLst>
            <a:ext uri="{FF2B5EF4-FFF2-40B4-BE49-F238E27FC236}">
              <a16:creationId xmlns:a16="http://schemas.microsoft.com/office/drawing/2014/main" id="{00000000-0008-0000-0100-000093000000}"/>
            </a:ext>
          </a:extLst>
        </xdr:cNvPr>
        <xdr:cNvSpPr txBox="1"/>
      </xdr:nvSpPr>
      <xdr:spPr>
        <a:xfrm>
          <a:off x="7934325" y="178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18</xdr:row>
      <xdr:rowOff>0</xdr:rowOff>
    </xdr:from>
    <xdr:ext cx="184731" cy="264560"/>
    <xdr:sp macro="" textlink="">
      <xdr:nvSpPr>
        <xdr:cNvPr id="148" name="TextBox 147">
          <a:extLst>
            <a:ext uri="{FF2B5EF4-FFF2-40B4-BE49-F238E27FC236}">
              <a16:creationId xmlns:a16="http://schemas.microsoft.com/office/drawing/2014/main" id="{00000000-0008-0000-0100-000094000000}"/>
            </a:ext>
          </a:extLst>
        </xdr:cNvPr>
        <xdr:cNvSpPr txBox="1"/>
      </xdr:nvSpPr>
      <xdr:spPr>
        <a:xfrm>
          <a:off x="7934325" y="197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17</xdr:row>
      <xdr:rowOff>0</xdr:rowOff>
    </xdr:from>
    <xdr:ext cx="184731" cy="264560"/>
    <xdr:sp macro="" textlink="">
      <xdr:nvSpPr>
        <xdr:cNvPr id="149" name="TextBox 148">
          <a:extLst>
            <a:ext uri="{FF2B5EF4-FFF2-40B4-BE49-F238E27FC236}">
              <a16:creationId xmlns:a16="http://schemas.microsoft.com/office/drawing/2014/main" id="{00000000-0008-0000-0100-000095000000}"/>
            </a:ext>
          </a:extLst>
        </xdr:cNvPr>
        <xdr:cNvSpPr txBox="1"/>
      </xdr:nvSpPr>
      <xdr:spPr>
        <a:xfrm>
          <a:off x="7934325" y="178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18</xdr:row>
      <xdr:rowOff>0</xdr:rowOff>
    </xdr:from>
    <xdr:ext cx="184731" cy="264560"/>
    <xdr:sp macro="" textlink="">
      <xdr:nvSpPr>
        <xdr:cNvPr id="150" name="TextBox 149">
          <a:extLst>
            <a:ext uri="{FF2B5EF4-FFF2-40B4-BE49-F238E27FC236}">
              <a16:creationId xmlns:a16="http://schemas.microsoft.com/office/drawing/2014/main" id="{00000000-0008-0000-0100-000096000000}"/>
            </a:ext>
          </a:extLst>
        </xdr:cNvPr>
        <xdr:cNvSpPr txBox="1"/>
      </xdr:nvSpPr>
      <xdr:spPr>
        <a:xfrm>
          <a:off x="7934325" y="197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18</xdr:row>
      <xdr:rowOff>0</xdr:rowOff>
    </xdr:from>
    <xdr:ext cx="184731" cy="264560"/>
    <xdr:sp macro="" textlink="">
      <xdr:nvSpPr>
        <xdr:cNvPr id="151" name="TextBox 150">
          <a:extLst>
            <a:ext uri="{FF2B5EF4-FFF2-40B4-BE49-F238E27FC236}">
              <a16:creationId xmlns:a16="http://schemas.microsoft.com/office/drawing/2014/main" id="{00000000-0008-0000-0100-000097000000}"/>
            </a:ext>
          </a:extLst>
        </xdr:cNvPr>
        <xdr:cNvSpPr txBox="1"/>
      </xdr:nvSpPr>
      <xdr:spPr>
        <a:xfrm>
          <a:off x="7934325" y="178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19</xdr:row>
      <xdr:rowOff>0</xdr:rowOff>
    </xdr:from>
    <xdr:ext cx="184731" cy="264560"/>
    <xdr:sp macro="" textlink="">
      <xdr:nvSpPr>
        <xdr:cNvPr id="152" name="TextBox 151">
          <a:extLst>
            <a:ext uri="{FF2B5EF4-FFF2-40B4-BE49-F238E27FC236}">
              <a16:creationId xmlns:a16="http://schemas.microsoft.com/office/drawing/2014/main" id="{00000000-0008-0000-0100-000098000000}"/>
            </a:ext>
          </a:extLst>
        </xdr:cNvPr>
        <xdr:cNvSpPr txBox="1"/>
      </xdr:nvSpPr>
      <xdr:spPr>
        <a:xfrm>
          <a:off x="7934325" y="197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18</xdr:row>
      <xdr:rowOff>0</xdr:rowOff>
    </xdr:from>
    <xdr:ext cx="184731" cy="264560"/>
    <xdr:sp macro="" textlink="">
      <xdr:nvSpPr>
        <xdr:cNvPr id="153" name="TextBox 152">
          <a:extLst>
            <a:ext uri="{FF2B5EF4-FFF2-40B4-BE49-F238E27FC236}">
              <a16:creationId xmlns:a16="http://schemas.microsoft.com/office/drawing/2014/main" id="{00000000-0008-0000-0100-000099000000}"/>
            </a:ext>
          </a:extLst>
        </xdr:cNvPr>
        <xdr:cNvSpPr txBox="1"/>
      </xdr:nvSpPr>
      <xdr:spPr>
        <a:xfrm>
          <a:off x="7934325" y="178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19</xdr:row>
      <xdr:rowOff>0</xdr:rowOff>
    </xdr:from>
    <xdr:ext cx="184731" cy="264560"/>
    <xdr:sp macro="" textlink="">
      <xdr:nvSpPr>
        <xdr:cNvPr id="154" name="TextBox 153">
          <a:extLst>
            <a:ext uri="{FF2B5EF4-FFF2-40B4-BE49-F238E27FC236}">
              <a16:creationId xmlns:a16="http://schemas.microsoft.com/office/drawing/2014/main" id="{00000000-0008-0000-0100-00009A000000}"/>
            </a:ext>
          </a:extLst>
        </xdr:cNvPr>
        <xdr:cNvSpPr txBox="1"/>
      </xdr:nvSpPr>
      <xdr:spPr>
        <a:xfrm>
          <a:off x="7934325" y="197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19</xdr:row>
      <xdr:rowOff>0</xdr:rowOff>
    </xdr:from>
    <xdr:ext cx="184731" cy="264560"/>
    <xdr:sp macro="" textlink="">
      <xdr:nvSpPr>
        <xdr:cNvPr id="155" name="TextBox 154">
          <a:extLst>
            <a:ext uri="{FF2B5EF4-FFF2-40B4-BE49-F238E27FC236}">
              <a16:creationId xmlns:a16="http://schemas.microsoft.com/office/drawing/2014/main" id="{00000000-0008-0000-0100-00009B000000}"/>
            </a:ext>
          </a:extLst>
        </xdr:cNvPr>
        <xdr:cNvSpPr txBox="1"/>
      </xdr:nvSpPr>
      <xdr:spPr>
        <a:xfrm>
          <a:off x="7934325" y="178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20</xdr:row>
      <xdr:rowOff>0</xdr:rowOff>
    </xdr:from>
    <xdr:ext cx="184731" cy="264560"/>
    <xdr:sp macro="" textlink="">
      <xdr:nvSpPr>
        <xdr:cNvPr id="156" name="TextBox 155">
          <a:extLst>
            <a:ext uri="{FF2B5EF4-FFF2-40B4-BE49-F238E27FC236}">
              <a16:creationId xmlns:a16="http://schemas.microsoft.com/office/drawing/2014/main" id="{00000000-0008-0000-0100-00009C000000}"/>
            </a:ext>
          </a:extLst>
        </xdr:cNvPr>
        <xdr:cNvSpPr txBox="1"/>
      </xdr:nvSpPr>
      <xdr:spPr>
        <a:xfrm>
          <a:off x="7934325" y="197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19</xdr:row>
      <xdr:rowOff>0</xdr:rowOff>
    </xdr:from>
    <xdr:ext cx="184731" cy="264560"/>
    <xdr:sp macro="" textlink="">
      <xdr:nvSpPr>
        <xdr:cNvPr id="157" name="TextBox 156">
          <a:extLst>
            <a:ext uri="{FF2B5EF4-FFF2-40B4-BE49-F238E27FC236}">
              <a16:creationId xmlns:a16="http://schemas.microsoft.com/office/drawing/2014/main" id="{00000000-0008-0000-0100-00009D000000}"/>
            </a:ext>
          </a:extLst>
        </xdr:cNvPr>
        <xdr:cNvSpPr txBox="1"/>
      </xdr:nvSpPr>
      <xdr:spPr>
        <a:xfrm>
          <a:off x="7934325" y="178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20</xdr:row>
      <xdr:rowOff>0</xdr:rowOff>
    </xdr:from>
    <xdr:ext cx="184731" cy="264560"/>
    <xdr:sp macro="" textlink="">
      <xdr:nvSpPr>
        <xdr:cNvPr id="158" name="TextBox 157">
          <a:extLst>
            <a:ext uri="{FF2B5EF4-FFF2-40B4-BE49-F238E27FC236}">
              <a16:creationId xmlns:a16="http://schemas.microsoft.com/office/drawing/2014/main" id="{00000000-0008-0000-0100-00009E000000}"/>
            </a:ext>
          </a:extLst>
        </xdr:cNvPr>
        <xdr:cNvSpPr txBox="1"/>
      </xdr:nvSpPr>
      <xdr:spPr>
        <a:xfrm>
          <a:off x="7934325" y="197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20</xdr:row>
      <xdr:rowOff>0</xdr:rowOff>
    </xdr:from>
    <xdr:ext cx="184731" cy="264560"/>
    <xdr:sp macro="" textlink="">
      <xdr:nvSpPr>
        <xdr:cNvPr id="159" name="TextBox 158">
          <a:extLst>
            <a:ext uri="{FF2B5EF4-FFF2-40B4-BE49-F238E27FC236}">
              <a16:creationId xmlns:a16="http://schemas.microsoft.com/office/drawing/2014/main" id="{00000000-0008-0000-0100-00009F000000}"/>
            </a:ext>
          </a:extLst>
        </xdr:cNvPr>
        <xdr:cNvSpPr txBox="1"/>
      </xdr:nvSpPr>
      <xdr:spPr>
        <a:xfrm>
          <a:off x="7934325" y="178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21</xdr:row>
      <xdr:rowOff>0</xdr:rowOff>
    </xdr:from>
    <xdr:ext cx="184731" cy="264560"/>
    <xdr:sp macro="" textlink="">
      <xdr:nvSpPr>
        <xdr:cNvPr id="160" name="TextBox 159">
          <a:extLst>
            <a:ext uri="{FF2B5EF4-FFF2-40B4-BE49-F238E27FC236}">
              <a16:creationId xmlns:a16="http://schemas.microsoft.com/office/drawing/2014/main" id="{00000000-0008-0000-0100-0000A0000000}"/>
            </a:ext>
          </a:extLst>
        </xdr:cNvPr>
        <xdr:cNvSpPr txBox="1"/>
      </xdr:nvSpPr>
      <xdr:spPr>
        <a:xfrm>
          <a:off x="7934325" y="197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20</xdr:row>
      <xdr:rowOff>0</xdr:rowOff>
    </xdr:from>
    <xdr:ext cx="184731" cy="264560"/>
    <xdr:sp macro="" textlink="">
      <xdr:nvSpPr>
        <xdr:cNvPr id="161" name="TextBox 160">
          <a:extLst>
            <a:ext uri="{FF2B5EF4-FFF2-40B4-BE49-F238E27FC236}">
              <a16:creationId xmlns:a16="http://schemas.microsoft.com/office/drawing/2014/main" id="{00000000-0008-0000-0100-0000A1000000}"/>
            </a:ext>
          </a:extLst>
        </xdr:cNvPr>
        <xdr:cNvSpPr txBox="1"/>
      </xdr:nvSpPr>
      <xdr:spPr>
        <a:xfrm>
          <a:off x="7934325" y="178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21</xdr:row>
      <xdr:rowOff>0</xdr:rowOff>
    </xdr:from>
    <xdr:ext cx="184731" cy="264560"/>
    <xdr:sp macro="" textlink="">
      <xdr:nvSpPr>
        <xdr:cNvPr id="162" name="TextBox 161">
          <a:extLst>
            <a:ext uri="{FF2B5EF4-FFF2-40B4-BE49-F238E27FC236}">
              <a16:creationId xmlns:a16="http://schemas.microsoft.com/office/drawing/2014/main" id="{00000000-0008-0000-0100-0000A2000000}"/>
            </a:ext>
          </a:extLst>
        </xdr:cNvPr>
        <xdr:cNvSpPr txBox="1"/>
      </xdr:nvSpPr>
      <xdr:spPr>
        <a:xfrm>
          <a:off x="7934325" y="197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20</xdr:row>
      <xdr:rowOff>0</xdr:rowOff>
    </xdr:from>
    <xdr:ext cx="184731" cy="264560"/>
    <xdr:sp macro="" textlink="">
      <xdr:nvSpPr>
        <xdr:cNvPr id="163" name="TextBox 162">
          <a:extLst>
            <a:ext uri="{FF2B5EF4-FFF2-40B4-BE49-F238E27FC236}">
              <a16:creationId xmlns:a16="http://schemas.microsoft.com/office/drawing/2014/main" id="{00000000-0008-0000-0100-0000A3000000}"/>
            </a:ext>
          </a:extLst>
        </xdr:cNvPr>
        <xdr:cNvSpPr txBox="1"/>
      </xdr:nvSpPr>
      <xdr:spPr>
        <a:xfrm>
          <a:off x="7934325" y="178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21</xdr:row>
      <xdr:rowOff>0</xdr:rowOff>
    </xdr:from>
    <xdr:ext cx="184731" cy="264560"/>
    <xdr:sp macro="" textlink="">
      <xdr:nvSpPr>
        <xdr:cNvPr id="164" name="TextBox 163">
          <a:extLst>
            <a:ext uri="{FF2B5EF4-FFF2-40B4-BE49-F238E27FC236}">
              <a16:creationId xmlns:a16="http://schemas.microsoft.com/office/drawing/2014/main" id="{00000000-0008-0000-0100-0000A4000000}"/>
            </a:ext>
          </a:extLst>
        </xdr:cNvPr>
        <xdr:cNvSpPr txBox="1"/>
      </xdr:nvSpPr>
      <xdr:spPr>
        <a:xfrm>
          <a:off x="7934325" y="197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20</xdr:row>
      <xdr:rowOff>0</xdr:rowOff>
    </xdr:from>
    <xdr:ext cx="184731" cy="264560"/>
    <xdr:sp macro="" textlink="">
      <xdr:nvSpPr>
        <xdr:cNvPr id="165" name="TextBox 164">
          <a:extLst>
            <a:ext uri="{FF2B5EF4-FFF2-40B4-BE49-F238E27FC236}">
              <a16:creationId xmlns:a16="http://schemas.microsoft.com/office/drawing/2014/main" id="{00000000-0008-0000-0100-0000A5000000}"/>
            </a:ext>
          </a:extLst>
        </xdr:cNvPr>
        <xdr:cNvSpPr txBox="1"/>
      </xdr:nvSpPr>
      <xdr:spPr>
        <a:xfrm>
          <a:off x="7934325" y="178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21</xdr:row>
      <xdr:rowOff>0</xdr:rowOff>
    </xdr:from>
    <xdr:ext cx="184731" cy="264560"/>
    <xdr:sp macro="" textlink="">
      <xdr:nvSpPr>
        <xdr:cNvPr id="166" name="TextBox 165">
          <a:extLst>
            <a:ext uri="{FF2B5EF4-FFF2-40B4-BE49-F238E27FC236}">
              <a16:creationId xmlns:a16="http://schemas.microsoft.com/office/drawing/2014/main" id="{00000000-0008-0000-0100-0000A6000000}"/>
            </a:ext>
          </a:extLst>
        </xdr:cNvPr>
        <xdr:cNvSpPr txBox="1"/>
      </xdr:nvSpPr>
      <xdr:spPr>
        <a:xfrm>
          <a:off x="7934325" y="197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21</xdr:row>
      <xdr:rowOff>0</xdr:rowOff>
    </xdr:from>
    <xdr:ext cx="184731" cy="264560"/>
    <xdr:sp macro="" textlink="">
      <xdr:nvSpPr>
        <xdr:cNvPr id="167" name="TextBox 166">
          <a:extLst>
            <a:ext uri="{FF2B5EF4-FFF2-40B4-BE49-F238E27FC236}">
              <a16:creationId xmlns:a16="http://schemas.microsoft.com/office/drawing/2014/main" id="{00000000-0008-0000-0100-0000A7000000}"/>
            </a:ext>
          </a:extLst>
        </xdr:cNvPr>
        <xdr:cNvSpPr txBox="1"/>
      </xdr:nvSpPr>
      <xdr:spPr>
        <a:xfrm>
          <a:off x="7934325" y="178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22</xdr:row>
      <xdr:rowOff>0</xdr:rowOff>
    </xdr:from>
    <xdr:ext cx="184731" cy="264560"/>
    <xdr:sp macro="" textlink="">
      <xdr:nvSpPr>
        <xdr:cNvPr id="168" name="TextBox 167">
          <a:extLst>
            <a:ext uri="{FF2B5EF4-FFF2-40B4-BE49-F238E27FC236}">
              <a16:creationId xmlns:a16="http://schemas.microsoft.com/office/drawing/2014/main" id="{00000000-0008-0000-0100-0000A8000000}"/>
            </a:ext>
          </a:extLst>
        </xdr:cNvPr>
        <xdr:cNvSpPr txBox="1"/>
      </xdr:nvSpPr>
      <xdr:spPr>
        <a:xfrm>
          <a:off x="7934325" y="197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22</xdr:row>
      <xdr:rowOff>0</xdr:rowOff>
    </xdr:from>
    <xdr:ext cx="184731" cy="264560"/>
    <xdr:sp macro="" textlink="">
      <xdr:nvSpPr>
        <xdr:cNvPr id="170" name="TextBox 169">
          <a:extLst>
            <a:ext uri="{FF2B5EF4-FFF2-40B4-BE49-F238E27FC236}">
              <a16:creationId xmlns:a16="http://schemas.microsoft.com/office/drawing/2014/main" id="{00000000-0008-0000-0100-0000AA000000}"/>
            </a:ext>
          </a:extLst>
        </xdr:cNvPr>
        <xdr:cNvSpPr txBox="1"/>
      </xdr:nvSpPr>
      <xdr:spPr>
        <a:xfrm>
          <a:off x="7934325" y="197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22</xdr:row>
      <xdr:rowOff>0</xdr:rowOff>
    </xdr:from>
    <xdr:ext cx="184731" cy="264560"/>
    <xdr:sp macro="" textlink="">
      <xdr:nvSpPr>
        <xdr:cNvPr id="171" name="TextBox 170">
          <a:extLst>
            <a:ext uri="{FF2B5EF4-FFF2-40B4-BE49-F238E27FC236}">
              <a16:creationId xmlns:a16="http://schemas.microsoft.com/office/drawing/2014/main" id="{00000000-0008-0000-0100-0000AB000000}"/>
            </a:ext>
          </a:extLst>
        </xdr:cNvPr>
        <xdr:cNvSpPr txBox="1"/>
      </xdr:nvSpPr>
      <xdr:spPr>
        <a:xfrm>
          <a:off x="7934325" y="178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23</xdr:row>
      <xdr:rowOff>0</xdr:rowOff>
    </xdr:from>
    <xdr:ext cx="184731" cy="264560"/>
    <xdr:sp macro="" textlink="">
      <xdr:nvSpPr>
        <xdr:cNvPr id="172" name="TextBox 171">
          <a:extLst>
            <a:ext uri="{FF2B5EF4-FFF2-40B4-BE49-F238E27FC236}">
              <a16:creationId xmlns:a16="http://schemas.microsoft.com/office/drawing/2014/main" id="{00000000-0008-0000-0100-0000AC000000}"/>
            </a:ext>
          </a:extLst>
        </xdr:cNvPr>
        <xdr:cNvSpPr txBox="1"/>
      </xdr:nvSpPr>
      <xdr:spPr>
        <a:xfrm>
          <a:off x="7934325" y="197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22</xdr:row>
      <xdr:rowOff>0</xdr:rowOff>
    </xdr:from>
    <xdr:ext cx="184731" cy="264560"/>
    <xdr:sp macro="" textlink="">
      <xdr:nvSpPr>
        <xdr:cNvPr id="173" name="TextBox 172">
          <a:extLst>
            <a:ext uri="{FF2B5EF4-FFF2-40B4-BE49-F238E27FC236}">
              <a16:creationId xmlns:a16="http://schemas.microsoft.com/office/drawing/2014/main" id="{00000000-0008-0000-0100-0000AD000000}"/>
            </a:ext>
          </a:extLst>
        </xdr:cNvPr>
        <xdr:cNvSpPr txBox="1"/>
      </xdr:nvSpPr>
      <xdr:spPr>
        <a:xfrm>
          <a:off x="7934325" y="178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23</xdr:row>
      <xdr:rowOff>0</xdr:rowOff>
    </xdr:from>
    <xdr:ext cx="184731" cy="264560"/>
    <xdr:sp macro="" textlink="">
      <xdr:nvSpPr>
        <xdr:cNvPr id="174" name="TextBox 173">
          <a:extLst>
            <a:ext uri="{FF2B5EF4-FFF2-40B4-BE49-F238E27FC236}">
              <a16:creationId xmlns:a16="http://schemas.microsoft.com/office/drawing/2014/main" id="{00000000-0008-0000-0100-0000AE000000}"/>
            </a:ext>
          </a:extLst>
        </xdr:cNvPr>
        <xdr:cNvSpPr txBox="1"/>
      </xdr:nvSpPr>
      <xdr:spPr>
        <a:xfrm>
          <a:off x="7934325" y="197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23</xdr:row>
      <xdr:rowOff>0</xdr:rowOff>
    </xdr:from>
    <xdr:ext cx="184731" cy="264560"/>
    <xdr:sp macro="" textlink="">
      <xdr:nvSpPr>
        <xdr:cNvPr id="175" name="TextBox 174">
          <a:extLst>
            <a:ext uri="{FF2B5EF4-FFF2-40B4-BE49-F238E27FC236}">
              <a16:creationId xmlns:a16="http://schemas.microsoft.com/office/drawing/2014/main" id="{00000000-0008-0000-0100-0000AF000000}"/>
            </a:ext>
          </a:extLst>
        </xdr:cNvPr>
        <xdr:cNvSpPr txBox="1"/>
      </xdr:nvSpPr>
      <xdr:spPr>
        <a:xfrm>
          <a:off x="7934325"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24</xdr:row>
      <xdr:rowOff>0</xdr:rowOff>
    </xdr:from>
    <xdr:ext cx="184731" cy="264560"/>
    <xdr:sp macro="" textlink="">
      <xdr:nvSpPr>
        <xdr:cNvPr id="176" name="TextBox 175">
          <a:extLst>
            <a:ext uri="{FF2B5EF4-FFF2-40B4-BE49-F238E27FC236}">
              <a16:creationId xmlns:a16="http://schemas.microsoft.com/office/drawing/2014/main" id="{00000000-0008-0000-0100-0000B0000000}"/>
            </a:ext>
          </a:extLst>
        </xdr:cNvPr>
        <xdr:cNvSpPr txBox="1"/>
      </xdr:nvSpPr>
      <xdr:spPr>
        <a:xfrm>
          <a:off x="7934325" y="444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24</xdr:row>
      <xdr:rowOff>0</xdr:rowOff>
    </xdr:from>
    <xdr:ext cx="184731" cy="264560"/>
    <xdr:sp macro="" textlink="">
      <xdr:nvSpPr>
        <xdr:cNvPr id="177" name="TextBox 176">
          <a:extLst>
            <a:ext uri="{FF2B5EF4-FFF2-40B4-BE49-F238E27FC236}">
              <a16:creationId xmlns:a16="http://schemas.microsoft.com/office/drawing/2014/main" id="{00000000-0008-0000-0100-0000B1000000}"/>
            </a:ext>
          </a:extLst>
        </xdr:cNvPr>
        <xdr:cNvSpPr txBox="1"/>
      </xdr:nvSpPr>
      <xdr:spPr>
        <a:xfrm>
          <a:off x="7934325" y="444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23</xdr:row>
      <xdr:rowOff>0</xdr:rowOff>
    </xdr:from>
    <xdr:ext cx="184731" cy="264560"/>
    <xdr:sp macro="" textlink="">
      <xdr:nvSpPr>
        <xdr:cNvPr id="178" name="TextBox 177">
          <a:extLst>
            <a:ext uri="{FF2B5EF4-FFF2-40B4-BE49-F238E27FC236}">
              <a16:creationId xmlns:a16="http://schemas.microsoft.com/office/drawing/2014/main" id="{00000000-0008-0000-0100-0000B2000000}"/>
            </a:ext>
          </a:extLst>
        </xdr:cNvPr>
        <xdr:cNvSpPr txBox="1"/>
      </xdr:nvSpPr>
      <xdr:spPr>
        <a:xfrm>
          <a:off x="7934325"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23</xdr:row>
      <xdr:rowOff>0</xdr:rowOff>
    </xdr:from>
    <xdr:ext cx="184731" cy="264560"/>
    <xdr:sp macro="" textlink="">
      <xdr:nvSpPr>
        <xdr:cNvPr id="179" name="TextBox 178">
          <a:extLst>
            <a:ext uri="{FF2B5EF4-FFF2-40B4-BE49-F238E27FC236}">
              <a16:creationId xmlns:a16="http://schemas.microsoft.com/office/drawing/2014/main" id="{00000000-0008-0000-0100-0000B3000000}"/>
            </a:ext>
          </a:extLst>
        </xdr:cNvPr>
        <xdr:cNvSpPr txBox="1"/>
      </xdr:nvSpPr>
      <xdr:spPr>
        <a:xfrm>
          <a:off x="7934325"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23</xdr:row>
      <xdr:rowOff>0</xdr:rowOff>
    </xdr:from>
    <xdr:ext cx="184731" cy="264560"/>
    <xdr:sp macro="" textlink="">
      <xdr:nvSpPr>
        <xdr:cNvPr id="180" name="TextBox 179">
          <a:extLst>
            <a:ext uri="{FF2B5EF4-FFF2-40B4-BE49-F238E27FC236}">
              <a16:creationId xmlns:a16="http://schemas.microsoft.com/office/drawing/2014/main" id="{00000000-0008-0000-0100-0000B4000000}"/>
            </a:ext>
          </a:extLst>
        </xdr:cNvPr>
        <xdr:cNvSpPr txBox="1"/>
      </xdr:nvSpPr>
      <xdr:spPr>
        <a:xfrm>
          <a:off x="7934325"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24</xdr:row>
      <xdr:rowOff>0</xdr:rowOff>
    </xdr:from>
    <xdr:ext cx="184731" cy="264560"/>
    <xdr:sp macro="" textlink="">
      <xdr:nvSpPr>
        <xdr:cNvPr id="181" name="TextBox 180">
          <a:extLst>
            <a:ext uri="{FF2B5EF4-FFF2-40B4-BE49-F238E27FC236}">
              <a16:creationId xmlns:a16="http://schemas.microsoft.com/office/drawing/2014/main" id="{00000000-0008-0000-0100-0000B5000000}"/>
            </a:ext>
          </a:extLst>
        </xdr:cNvPr>
        <xdr:cNvSpPr txBox="1"/>
      </xdr:nvSpPr>
      <xdr:spPr>
        <a:xfrm>
          <a:off x="7934325" y="444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23</xdr:row>
      <xdr:rowOff>0</xdr:rowOff>
    </xdr:from>
    <xdr:ext cx="184731" cy="264560"/>
    <xdr:sp macro="" textlink="">
      <xdr:nvSpPr>
        <xdr:cNvPr id="182" name="TextBox 181">
          <a:extLst>
            <a:ext uri="{FF2B5EF4-FFF2-40B4-BE49-F238E27FC236}">
              <a16:creationId xmlns:a16="http://schemas.microsoft.com/office/drawing/2014/main" id="{00000000-0008-0000-0100-0000B6000000}"/>
            </a:ext>
          </a:extLst>
        </xdr:cNvPr>
        <xdr:cNvSpPr txBox="1"/>
      </xdr:nvSpPr>
      <xdr:spPr>
        <a:xfrm>
          <a:off x="7934325"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24</xdr:row>
      <xdr:rowOff>0</xdr:rowOff>
    </xdr:from>
    <xdr:ext cx="184731" cy="264560"/>
    <xdr:sp macro="" textlink="">
      <xdr:nvSpPr>
        <xdr:cNvPr id="183" name="TextBox 182">
          <a:extLst>
            <a:ext uri="{FF2B5EF4-FFF2-40B4-BE49-F238E27FC236}">
              <a16:creationId xmlns:a16="http://schemas.microsoft.com/office/drawing/2014/main" id="{00000000-0008-0000-0100-0000B7000000}"/>
            </a:ext>
          </a:extLst>
        </xdr:cNvPr>
        <xdr:cNvSpPr txBox="1"/>
      </xdr:nvSpPr>
      <xdr:spPr>
        <a:xfrm>
          <a:off x="7934325" y="444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24</xdr:row>
      <xdr:rowOff>0</xdr:rowOff>
    </xdr:from>
    <xdr:ext cx="184731" cy="264560"/>
    <xdr:sp macro="" textlink="">
      <xdr:nvSpPr>
        <xdr:cNvPr id="184" name="TextBox 183">
          <a:extLst>
            <a:ext uri="{FF2B5EF4-FFF2-40B4-BE49-F238E27FC236}">
              <a16:creationId xmlns:a16="http://schemas.microsoft.com/office/drawing/2014/main" id="{00000000-0008-0000-0100-0000B8000000}"/>
            </a:ext>
          </a:extLst>
        </xdr:cNvPr>
        <xdr:cNvSpPr txBox="1"/>
      </xdr:nvSpPr>
      <xdr:spPr>
        <a:xfrm>
          <a:off x="7934325"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25</xdr:row>
      <xdr:rowOff>0</xdr:rowOff>
    </xdr:from>
    <xdr:ext cx="184731" cy="264560"/>
    <xdr:sp macro="" textlink="">
      <xdr:nvSpPr>
        <xdr:cNvPr id="185" name="TextBox 184">
          <a:extLst>
            <a:ext uri="{FF2B5EF4-FFF2-40B4-BE49-F238E27FC236}">
              <a16:creationId xmlns:a16="http://schemas.microsoft.com/office/drawing/2014/main" id="{00000000-0008-0000-0100-0000B9000000}"/>
            </a:ext>
          </a:extLst>
        </xdr:cNvPr>
        <xdr:cNvSpPr txBox="1"/>
      </xdr:nvSpPr>
      <xdr:spPr>
        <a:xfrm>
          <a:off x="7934325" y="444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25</xdr:row>
      <xdr:rowOff>0</xdr:rowOff>
    </xdr:from>
    <xdr:ext cx="184731" cy="264560"/>
    <xdr:sp macro="" textlink="">
      <xdr:nvSpPr>
        <xdr:cNvPr id="186" name="TextBox 185">
          <a:extLst>
            <a:ext uri="{FF2B5EF4-FFF2-40B4-BE49-F238E27FC236}">
              <a16:creationId xmlns:a16="http://schemas.microsoft.com/office/drawing/2014/main" id="{00000000-0008-0000-0100-0000BA000000}"/>
            </a:ext>
          </a:extLst>
        </xdr:cNvPr>
        <xdr:cNvSpPr txBox="1"/>
      </xdr:nvSpPr>
      <xdr:spPr>
        <a:xfrm>
          <a:off x="7934325" y="444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24</xdr:row>
      <xdr:rowOff>0</xdr:rowOff>
    </xdr:from>
    <xdr:ext cx="184731" cy="264560"/>
    <xdr:sp macro="" textlink="">
      <xdr:nvSpPr>
        <xdr:cNvPr id="187" name="TextBox 186">
          <a:extLst>
            <a:ext uri="{FF2B5EF4-FFF2-40B4-BE49-F238E27FC236}">
              <a16:creationId xmlns:a16="http://schemas.microsoft.com/office/drawing/2014/main" id="{00000000-0008-0000-0100-0000BB000000}"/>
            </a:ext>
          </a:extLst>
        </xdr:cNvPr>
        <xdr:cNvSpPr txBox="1"/>
      </xdr:nvSpPr>
      <xdr:spPr>
        <a:xfrm>
          <a:off x="7934325"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24</xdr:row>
      <xdr:rowOff>0</xdr:rowOff>
    </xdr:from>
    <xdr:ext cx="184731" cy="264560"/>
    <xdr:sp macro="" textlink="">
      <xdr:nvSpPr>
        <xdr:cNvPr id="188" name="TextBox 187">
          <a:extLst>
            <a:ext uri="{FF2B5EF4-FFF2-40B4-BE49-F238E27FC236}">
              <a16:creationId xmlns:a16="http://schemas.microsoft.com/office/drawing/2014/main" id="{00000000-0008-0000-0100-0000BC000000}"/>
            </a:ext>
          </a:extLst>
        </xdr:cNvPr>
        <xdr:cNvSpPr txBox="1"/>
      </xdr:nvSpPr>
      <xdr:spPr>
        <a:xfrm>
          <a:off x="7934325"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24</xdr:row>
      <xdr:rowOff>0</xdr:rowOff>
    </xdr:from>
    <xdr:ext cx="184731" cy="264560"/>
    <xdr:sp macro="" textlink="">
      <xdr:nvSpPr>
        <xdr:cNvPr id="189" name="TextBox 188">
          <a:extLst>
            <a:ext uri="{FF2B5EF4-FFF2-40B4-BE49-F238E27FC236}">
              <a16:creationId xmlns:a16="http://schemas.microsoft.com/office/drawing/2014/main" id="{00000000-0008-0000-0100-0000BD000000}"/>
            </a:ext>
          </a:extLst>
        </xdr:cNvPr>
        <xdr:cNvSpPr txBox="1"/>
      </xdr:nvSpPr>
      <xdr:spPr>
        <a:xfrm>
          <a:off x="7934325"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25</xdr:row>
      <xdr:rowOff>0</xdr:rowOff>
    </xdr:from>
    <xdr:ext cx="184731" cy="264560"/>
    <xdr:sp macro="" textlink="">
      <xdr:nvSpPr>
        <xdr:cNvPr id="190" name="TextBox 189">
          <a:extLst>
            <a:ext uri="{FF2B5EF4-FFF2-40B4-BE49-F238E27FC236}">
              <a16:creationId xmlns:a16="http://schemas.microsoft.com/office/drawing/2014/main" id="{00000000-0008-0000-0100-0000BE000000}"/>
            </a:ext>
          </a:extLst>
        </xdr:cNvPr>
        <xdr:cNvSpPr txBox="1"/>
      </xdr:nvSpPr>
      <xdr:spPr>
        <a:xfrm>
          <a:off x="7934325" y="444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24</xdr:row>
      <xdr:rowOff>0</xdr:rowOff>
    </xdr:from>
    <xdr:ext cx="184731" cy="264560"/>
    <xdr:sp macro="" textlink="">
      <xdr:nvSpPr>
        <xdr:cNvPr id="191" name="TextBox 190">
          <a:extLst>
            <a:ext uri="{FF2B5EF4-FFF2-40B4-BE49-F238E27FC236}">
              <a16:creationId xmlns:a16="http://schemas.microsoft.com/office/drawing/2014/main" id="{00000000-0008-0000-0100-0000BF000000}"/>
            </a:ext>
          </a:extLst>
        </xdr:cNvPr>
        <xdr:cNvSpPr txBox="1"/>
      </xdr:nvSpPr>
      <xdr:spPr>
        <a:xfrm>
          <a:off x="7934325"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25</xdr:row>
      <xdr:rowOff>0</xdr:rowOff>
    </xdr:from>
    <xdr:ext cx="184731" cy="264560"/>
    <xdr:sp macro="" textlink="">
      <xdr:nvSpPr>
        <xdr:cNvPr id="192" name="TextBox 191">
          <a:extLst>
            <a:ext uri="{FF2B5EF4-FFF2-40B4-BE49-F238E27FC236}">
              <a16:creationId xmlns:a16="http://schemas.microsoft.com/office/drawing/2014/main" id="{00000000-0008-0000-0100-0000C0000000}"/>
            </a:ext>
          </a:extLst>
        </xdr:cNvPr>
        <xdr:cNvSpPr txBox="1"/>
      </xdr:nvSpPr>
      <xdr:spPr>
        <a:xfrm>
          <a:off x="7934325" y="444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25</xdr:row>
      <xdr:rowOff>0</xdr:rowOff>
    </xdr:from>
    <xdr:ext cx="184731" cy="264560"/>
    <xdr:sp macro="" textlink="">
      <xdr:nvSpPr>
        <xdr:cNvPr id="193" name="TextBox 192">
          <a:extLst>
            <a:ext uri="{FF2B5EF4-FFF2-40B4-BE49-F238E27FC236}">
              <a16:creationId xmlns:a16="http://schemas.microsoft.com/office/drawing/2014/main" id="{00000000-0008-0000-0100-0000C1000000}"/>
            </a:ext>
          </a:extLst>
        </xdr:cNvPr>
        <xdr:cNvSpPr txBox="1"/>
      </xdr:nvSpPr>
      <xdr:spPr>
        <a:xfrm>
          <a:off x="7934325" y="444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25</xdr:row>
      <xdr:rowOff>0</xdr:rowOff>
    </xdr:from>
    <xdr:ext cx="184731" cy="264560"/>
    <xdr:sp macro="" textlink="">
      <xdr:nvSpPr>
        <xdr:cNvPr id="194" name="TextBox 193">
          <a:extLst>
            <a:ext uri="{FF2B5EF4-FFF2-40B4-BE49-F238E27FC236}">
              <a16:creationId xmlns:a16="http://schemas.microsoft.com/office/drawing/2014/main" id="{00000000-0008-0000-0100-0000C2000000}"/>
            </a:ext>
          </a:extLst>
        </xdr:cNvPr>
        <xdr:cNvSpPr txBox="1"/>
      </xdr:nvSpPr>
      <xdr:spPr>
        <a:xfrm>
          <a:off x="7934325" y="444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25</xdr:row>
      <xdr:rowOff>0</xdr:rowOff>
    </xdr:from>
    <xdr:ext cx="184731" cy="264560"/>
    <xdr:sp macro="" textlink="">
      <xdr:nvSpPr>
        <xdr:cNvPr id="195" name="TextBox 194">
          <a:extLst>
            <a:ext uri="{FF2B5EF4-FFF2-40B4-BE49-F238E27FC236}">
              <a16:creationId xmlns:a16="http://schemas.microsoft.com/office/drawing/2014/main" id="{00000000-0008-0000-0100-0000C3000000}"/>
            </a:ext>
          </a:extLst>
        </xdr:cNvPr>
        <xdr:cNvSpPr txBox="1"/>
      </xdr:nvSpPr>
      <xdr:spPr>
        <a:xfrm>
          <a:off x="7934325" y="444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25</xdr:row>
      <xdr:rowOff>0</xdr:rowOff>
    </xdr:from>
    <xdr:ext cx="184731" cy="264560"/>
    <xdr:sp macro="" textlink="">
      <xdr:nvSpPr>
        <xdr:cNvPr id="196" name="TextBox 195">
          <a:extLst>
            <a:ext uri="{FF2B5EF4-FFF2-40B4-BE49-F238E27FC236}">
              <a16:creationId xmlns:a16="http://schemas.microsoft.com/office/drawing/2014/main" id="{00000000-0008-0000-0100-0000C4000000}"/>
            </a:ext>
          </a:extLst>
        </xdr:cNvPr>
        <xdr:cNvSpPr txBox="1"/>
      </xdr:nvSpPr>
      <xdr:spPr>
        <a:xfrm>
          <a:off x="7934325" y="444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25</xdr:row>
      <xdr:rowOff>0</xdr:rowOff>
    </xdr:from>
    <xdr:ext cx="184731" cy="264560"/>
    <xdr:sp macro="" textlink="">
      <xdr:nvSpPr>
        <xdr:cNvPr id="197" name="TextBox 196">
          <a:extLst>
            <a:ext uri="{FF2B5EF4-FFF2-40B4-BE49-F238E27FC236}">
              <a16:creationId xmlns:a16="http://schemas.microsoft.com/office/drawing/2014/main" id="{00000000-0008-0000-0100-0000C5000000}"/>
            </a:ext>
          </a:extLst>
        </xdr:cNvPr>
        <xdr:cNvSpPr txBox="1"/>
      </xdr:nvSpPr>
      <xdr:spPr>
        <a:xfrm>
          <a:off x="7934325" y="444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25</xdr:row>
      <xdr:rowOff>0</xdr:rowOff>
    </xdr:from>
    <xdr:ext cx="184731" cy="264560"/>
    <xdr:sp macro="" textlink="">
      <xdr:nvSpPr>
        <xdr:cNvPr id="198" name="TextBox 197">
          <a:extLst>
            <a:ext uri="{FF2B5EF4-FFF2-40B4-BE49-F238E27FC236}">
              <a16:creationId xmlns:a16="http://schemas.microsoft.com/office/drawing/2014/main" id="{00000000-0008-0000-0100-0000C6000000}"/>
            </a:ext>
          </a:extLst>
        </xdr:cNvPr>
        <xdr:cNvSpPr txBox="1"/>
      </xdr:nvSpPr>
      <xdr:spPr>
        <a:xfrm>
          <a:off x="7934325"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26</xdr:row>
      <xdr:rowOff>0</xdr:rowOff>
    </xdr:from>
    <xdr:ext cx="184731" cy="264560"/>
    <xdr:sp macro="" textlink="">
      <xdr:nvSpPr>
        <xdr:cNvPr id="199" name="TextBox 198">
          <a:extLst>
            <a:ext uri="{FF2B5EF4-FFF2-40B4-BE49-F238E27FC236}">
              <a16:creationId xmlns:a16="http://schemas.microsoft.com/office/drawing/2014/main" id="{00000000-0008-0000-0100-0000C7000000}"/>
            </a:ext>
          </a:extLst>
        </xdr:cNvPr>
        <xdr:cNvSpPr txBox="1"/>
      </xdr:nvSpPr>
      <xdr:spPr>
        <a:xfrm>
          <a:off x="7934325" y="444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26</xdr:row>
      <xdr:rowOff>0</xdr:rowOff>
    </xdr:from>
    <xdr:ext cx="184731" cy="264560"/>
    <xdr:sp macro="" textlink="">
      <xdr:nvSpPr>
        <xdr:cNvPr id="200" name="TextBox 199">
          <a:extLst>
            <a:ext uri="{FF2B5EF4-FFF2-40B4-BE49-F238E27FC236}">
              <a16:creationId xmlns:a16="http://schemas.microsoft.com/office/drawing/2014/main" id="{00000000-0008-0000-0100-0000C8000000}"/>
            </a:ext>
          </a:extLst>
        </xdr:cNvPr>
        <xdr:cNvSpPr txBox="1"/>
      </xdr:nvSpPr>
      <xdr:spPr>
        <a:xfrm>
          <a:off x="7934325" y="444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25</xdr:row>
      <xdr:rowOff>0</xdr:rowOff>
    </xdr:from>
    <xdr:ext cx="184731" cy="264560"/>
    <xdr:sp macro="" textlink="">
      <xdr:nvSpPr>
        <xdr:cNvPr id="201" name="TextBox 200">
          <a:extLst>
            <a:ext uri="{FF2B5EF4-FFF2-40B4-BE49-F238E27FC236}">
              <a16:creationId xmlns:a16="http://schemas.microsoft.com/office/drawing/2014/main" id="{00000000-0008-0000-0100-0000C9000000}"/>
            </a:ext>
          </a:extLst>
        </xdr:cNvPr>
        <xdr:cNvSpPr txBox="1"/>
      </xdr:nvSpPr>
      <xdr:spPr>
        <a:xfrm>
          <a:off x="7934325"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25</xdr:row>
      <xdr:rowOff>0</xdr:rowOff>
    </xdr:from>
    <xdr:ext cx="184731" cy="264560"/>
    <xdr:sp macro="" textlink="">
      <xdr:nvSpPr>
        <xdr:cNvPr id="202" name="TextBox 201">
          <a:extLst>
            <a:ext uri="{FF2B5EF4-FFF2-40B4-BE49-F238E27FC236}">
              <a16:creationId xmlns:a16="http://schemas.microsoft.com/office/drawing/2014/main" id="{00000000-0008-0000-0100-0000CA000000}"/>
            </a:ext>
          </a:extLst>
        </xdr:cNvPr>
        <xdr:cNvSpPr txBox="1"/>
      </xdr:nvSpPr>
      <xdr:spPr>
        <a:xfrm>
          <a:off x="7934325"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25</xdr:row>
      <xdr:rowOff>0</xdr:rowOff>
    </xdr:from>
    <xdr:ext cx="184731" cy="264560"/>
    <xdr:sp macro="" textlink="">
      <xdr:nvSpPr>
        <xdr:cNvPr id="203" name="TextBox 202">
          <a:extLst>
            <a:ext uri="{FF2B5EF4-FFF2-40B4-BE49-F238E27FC236}">
              <a16:creationId xmlns:a16="http://schemas.microsoft.com/office/drawing/2014/main" id="{00000000-0008-0000-0100-0000CB000000}"/>
            </a:ext>
          </a:extLst>
        </xdr:cNvPr>
        <xdr:cNvSpPr txBox="1"/>
      </xdr:nvSpPr>
      <xdr:spPr>
        <a:xfrm>
          <a:off x="7934325"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26</xdr:row>
      <xdr:rowOff>0</xdr:rowOff>
    </xdr:from>
    <xdr:ext cx="184731" cy="264560"/>
    <xdr:sp macro="" textlink="">
      <xdr:nvSpPr>
        <xdr:cNvPr id="204" name="TextBox 203">
          <a:extLst>
            <a:ext uri="{FF2B5EF4-FFF2-40B4-BE49-F238E27FC236}">
              <a16:creationId xmlns:a16="http://schemas.microsoft.com/office/drawing/2014/main" id="{00000000-0008-0000-0100-0000CC000000}"/>
            </a:ext>
          </a:extLst>
        </xdr:cNvPr>
        <xdr:cNvSpPr txBox="1"/>
      </xdr:nvSpPr>
      <xdr:spPr>
        <a:xfrm>
          <a:off x="7934325" y="444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25</xdr:row>
      <xdr:rowOff>0</xdr:rowOff>
    </xdr:from>
    <xdr:ext cx="184731" cy="264560"/>
    <xdr:sp macro="" textlink="">
      <xdr:nvSpPr>
        <xdr:cNvPr id="205" name="TextBox 204">
          <a:extLst>
            <a:ext uri="{FF2B5EF4-FFF2-40B4-BE49-F238E27FC236}">
              <a16:creationId xmlns:a16="http://schemas.microsoft.com/office/drawing/2014/main" id="{00000000-0008-0000-0100-0000CD000000}"/>
            </a:ext>
          </a:extLst>
        </xdr:cNvPr>
        <xdr:cNvSpPr txBox="1"/>
      </xdr:nvSpPr>
      <xdr:spPr>
        <a:xfrm>
          <a:off x="7934325"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26</xdr:row>
      <xdr:rowOff>0</xdr:rowOff>
    </xdr:from>
    <xdr:ext cx="184731" cy="264560"/>
    <xdr:sp macro="" textlink="">
      <xdr:nvSpPr>
        <xdr:cNvPr id="206" name="TextBox 205">
          <a:extLst>
            <a:ext uri="{FF2B5EF4-FFF2-40B4-BE49-F238E27FC236}">
              <a16:creationId xmlns:a16="http://schemas.microsoft.com/office/drawing/2014/main" id="{00000000-0008-0000-0100-0000CE000000}"/>
            </a:ext>
          </a:extLst>
        </xdr:cNvPr>
        <xdr:cNvSpPr txBox="1"/>
      </xdr:nvSpPr>
      <xdr:spPr>
        <a:xfrm>
          <a:off x="7934325" y="444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26</xdr:row>
      <xdr:rowOff>0</xdr:rowOff>
    </xdr:from>
    <xdr:ext cx="184731" cy="264560"/>
    <xdr:sp macro="" textlink="">
      <xdr:nvSpPr>
        <xdr:cNvPr id="207" name="TextBox 206">
          <a:extLst>
            <a:ext uri="{FF2B5EF4-FFF2-40B4-BE49-F238E27FC236}">
              <a16:creationId xmlns:a16="http://schemas.microsoft.com/office/drawing/2014/main" id="{00000000-0008-0000-0100-0000CF000000}"/>
            </a:ext>
          </a:extLst>
        </xdr:cNvPr>
        <xdr:cNvSpPr txBox="1"/>
      </xdr:nvSpPr>
      <xdr:spPr>
        <a:xfrm>
          <a:off x="7934325" y="444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26</xdr:row>
      <xdr:rowOff>0</xdr:rowOff>
    </xdr:from>
    <xdr:ext cx="184731" cy="264560"/>
    <xdr:sp macro="" textlink="">
      <xdr:nvSpPr>
        <xdr:cNvPr id="208" name="TextBox 207">
          <a:extLst>
            <a:ext uri="{FF2B5EF4-FFF2-40B4-BE49-F238E27FC236}">
              <a16:creationId xmlns:a16="http://schemas.microsoft.com/office/drawing/2014/main" id="{00000000-0008-0000-0100-0000D0000000}"/>
            </a:ext>
          </a:extLst>
        </xdr:cNvPr>
        <xdr:cNvSpPr txBox="1"/>
      </xdr:nvSpPr>
      <xdr:spPr>
        <a:xfrm>
          <a:off x="7934325" y="444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26</xdr:row>
      <xdr:rowOff>0</xdr:rowOff>
    </xdr:from>
    <xdr:ext cx="184731" cy="264560"/>
    <xdr:sp macro="" textlink="">
      <xdr:nvSpPr>
        <xdr:cNvPr id="209" name="TextBox 208">
          <a:extLst>
            <a:ext uri="{FF2B5EF4-FFF2-40B4-BE49-F238E27FC236}">
              <a16:creationId xmlns:a16="http://schemas.microsoft.com/office/drawing/2014/main" id="{00000000-0008-0000-0100-0000D1000000}"/>
            </a:ext>
          </a:extLst>
        </xdr:cNvPr>
        <xdr:cNvSpPr txBox="1"/>
      </xdr:nvSpPr>
      <xdr:spPr>
        <a:xfrm>
          <a:off x="7934325" y="444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26</xdr:row>
      <xdr:rowOff>0</xdr:rowOff>
    </xdr:from>
    <xdr:ext cx="184731" cy="264560"/>
    <xdr:sp macro="" textlink="">
      <xdr:nvSpPr>
        <xdr:cNvPr id="210" name="TextBox 209">
          <a:extLst>
            <a:ext uri="{FF2B5EF4-FFF2-40B4-BE49-F238E27FC236}">
              <a16:creationId xmlns:a16="http://schemas.microsoft.com/office/drawing/2014/main" id="{00000000-0008-0000-0100-0000D2000000}"/>
            </a:ext>
          </a:extLst>
        </xdr:cNvPr>
        <xdr:cNvSpPr txBox="1"/>
      </xdr:nvSpPr>
      <xdr:spPr>
        <a:xfrm>
          <a:off x="7934325" y="444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26</xdr:row>
      <xdr:rowOff>0</xdr:rowOff>
    </xdr:from>
    <xdr:ext cx="184731" cy="264560"/>
    <xdr:sp macro="" textlink="">
      <xdr:nvSpPr>
        <xdr:cNvPr id="211" name="TextBox 210">
          <a:extLst>
            <a:ext uri="{FF2B5EF4-FFF2-40B4-BE49-F238E27FC236}">
              <a16:creationId xmlns:a16="http://schemas.microsoft.com/office/drawing/2014/main" id="{00000000-0008-0000-0100-0000D3000000}"/>
            </a:ext>
          </a:extLst>
        </xdr:cNvPr>
        <xdr:cNvSpPr txBox="1"/>
      </xdr:nvSpPr>
      <xdr:spPr>
        <a:xfrm>
          <a:off x="7934325" y="444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26</xdr:row>
      <xdr:rowOff>0</xdr:rowOff>
    </xdr:from>
    <xdr:ext cx="184731" cy="264560"/>
    <xdr:sp macro="" textlink="">
      <xdr:nvSpPr>
        <xdr:cNvPr id="212" name="TextBox 211">
          <a:extLst>
            <a:ext uri="{FF2B5EF4-FFF2-40B4-BE49-F238E27FC236}">
              <a16:creationId xmlns:a16="http://schemas.microsoft.com/office/drawing/2014/main" id="{00000000-0008-0000-0100-0000D4000000}"/>
            </a:ext>
          </a:extLst>
        </xdr:cNvPr>
        <xdr:cNvSpPr txBox="1"/>
      </xdr:nvSpPr>
      <xdr:spPr>
        <a:xfrm>
          <a:off x="7934325"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27</xdr:row>
      <xdr:rowOff>0</xdr:rowOff>
    </xdr:from>
    <xdr:ext cx="184731" cy="264560"/>
    <xdr:sp macro="" textlink="">
      <xdr:nvSpPr>
        <xdr:cNvPr id="213" name="TextBox 212">
          <a:extLst>
            <a:ext uri="{FF2B5EF4-FFF2-40B4-BE49-F238E27FC236}">
              <a16:creationId xmlns:a16="http://schemas.microsoft.com/office/drawing/2014/main" id="{00000000-0008-0000-0100-0000D5000000}"/>
            </a:ext>
          </a:extLst>
        </xdr:cNvPr>
        <xdr:cNvSpPr txBox="1"/>
      </xdr:nvSpPr>
      <xdr:spPr>
        <a:xfrm>
          <a:off x="7934325" y="444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27</xdr:row>
      <xdr:rowOff>0</xdr:rowOff>
    </xdr:from>
    <xdr:ext cx="184731" cy="264560"/>
    <xdr:sp macro="" textlink="">
      <xdr:nvSpPr>
        <xdr:cNvPr id="214" name="TextBox 213">
          <a:extLst>
            <a:ext uri="{FF2B5EF4-FFF2-40B4-BE49-F238E27FC236}">
              <a16:creationId xmlns:a16="http://schemas.microsoft.com/office/drawing/2014/main" id="{00000000-0008-0000-0100-0000D6000000}"/>
            </a:ext>
          </a:extLst>
        </xdr:cNvPr>
        <xdr:cNvSpPr txBox="1"/>
      </xdr:nvSpPr>
      <xdr:spPr>
        <a:xfrm>
          <a:off x="7934325" y="444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26</xdr:row>
      <xdr:rowOff>0</xdr:rowOff>
    </xdr:from>
    <xdr:ext cx="184731" cy="264560"/>
    <xdr:sp macro="" textlink="">
      <xdr:nvSpPr>
        <xdr:cNvPr id="215" name="TextBox 214">
          <a:extLst>
            <a:ext uri="{FF2B5EF4-FFF2-40B4-BE49-F238E27FC236}">
              <a16:creationId xmlns:a16="http://schemas.microsoft.com/office/drawing/2014/main" id="{00000000-0008-0000-0100-0000D7000000}"/>
            </a:ext>
          </a:extLst>
        </xdr:cNvPr>
        <xdr:cNvSpPr txBox="1"/>
      </xdr:nvSpPr>
      <xdr:spPr>
        <a:xfrm>
          <a:off x="7934325"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26</xdr:row>
      <xdr:rowOff>0</xdr:rowOff>
    </xdr:from>
    <xdr:ext cx="184731" cy="264560"/>
    <xdr:sp macro="" textlink="">
      <xdr:nvSpPr>
        <xdr:cNvPr id="216" name="TextBox 215">
          <a:extLst>
            <a:ext uri="{FF2B5EF4-FFF2-40B4-BE49-F238E27FC236}">
              <a16:creationId xmlns:a16="http://schemas.microsoft.com/office/drawing/2014/main" id="{00000000-0008-0000-0100-0000D8000000}"/>
            </a:ext>
          </a:extLst>
        </xdr:cNvPr>
        <xdr:cNvSpPr txBox="1"/>
      </xdr:nvSpPr>
      <xdr:spPr>
        <a:xfrm>
          <a:off x="7934325"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26</xdr:row>
      <xdr:rowOff>0</xdr:rowOff>
    </xdr:from>
    <xdr:ext cx="184731" cy="264560"/>
    <xdr:sp macro="" textlink="">
      <xdr:nvSpPr>
        <xdr:cNvPr id="217" name="TextBox 216">
          <a:extLst>
            <a:ext uri="{FF2B5EF4-FFF2-40B4-BE49-F238E27FC236}">
              <a16:creationId xmlns:a16="http://schemas.microsoft.com/office/drawing/2014/main" id="{00000000-0008-0000-0100-0000D9000000}"/>
            </a:ext>
          </a:extLst>
        </xdr:cNvPr>
        <xdr:cNvSpPr txBox="1"/>
      </xdr:nvSpPr>
      <xdr:spPr>
        <a:xfrm>
          <a:off x="7934325"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27</xdr:row>
      <xdr:rowOff>0</xdr:rowOff>
    </xdr:from>
    <xdr:ext cx="184731" cy="264560"/>
    <xdr:sp macro="" textlink="">
      <xdr:nvSpPr>
        <xdr:cNvPr id="218" name="TextBox 217">
          <a:extLst>
            <a:ext uri="{FF2B5EF4-FFF2-40B4-BE49-F238E27FC236}">
              <a16:creationId xmlns:a16="http://schemas.microsoft.com/office/drawing/2014/main" id="{00000000-0008-0000-0100-0000DA000000}"/>
            </a:ext>
          </a:extLst>
        </xdr:cNvPr>
        <xdr:cNvSpPr txBox="1"/>
      </xdr:nvSpPr>
      <xdr:spPr>
        <a:xfrm>
          <a:off x="7934325" y="444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26</xdr:row>
      <xdr:rowOff>0</xdr:rowOff>
    </xdr:from>
    <xdr:ext cx="184731" cy="264560"/>
    <xdr:sp macro="" textlink="">
      <xdr:nvSpPr>
        <xdr:cNvPr id="219" name="TextBox 218">
          <a:extLst>
            <a:ext uri="{FF2B5EF4-FFF2-40B4-BE49-F238E27FC236}">
              <a16:creationId xmlns:a16="http://schemas.microsoft.com/office/drawing/2014/main" id="{00000000-0008-0000-0100-0000DB000000}"/>
            </a:ext>
          </a:extLst>
        </xdr:cNvPr>
        <xdr:cNvSpPr txBox="1"/>
      </xdr:nvSpPr>
      <xdr:spPr>
        <a:xfrm>
          <a:off x="7934325"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27</xdr:row>
      <xdr:rowOff>0</xdr:rowOff>
    </xdr:from>
    <xdr:ext cx="184731" cy="264560"/>
    <xdr:sp macro="" textlink="">
      <xdr:nvSpPr>
        <xdr:cNvPr id="220" name="TextBox 219">
          <a:extLst>
            <a:ext uri="{FF2B5EF4-FFF2-40B4-BE49-F238E27FC236}">
              <a16:creationId xmlns:a16="http://schemas.microsoft.com/office/drawing/2014/main" id="{00000000-0008-0000-0100-0000DC000000}"/>
            </a:ext>
          </a:extLst>
        </xdr:cNvPr>
        <xdr:cNvSpPr txBox="1"/>
      </xdr:nvSpPr>
      <xdr:spPr>
        <a:xfrm>
          <a:off x="7934325" y="444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27</xdr:row>
      <xdr:rowOff>0</xdr:rowOff>
    </xdr:from>
    <xdr:ext cx="184731" cy="264560"/>
    <xdr:sp macro="" textlink="">
      <xdr:nvSpPr>
        <xdr:cNvPr id="221" name="TextBox 220">
          <a:extLst>
            <a:ext uri="{FF2B5EF4-FFF2-40B4-BE49-F238E27FC236}">
              <a16:creationId xmlns:a16="http://schemas.microsoft.com/office/drawing/2014/main" id="{00000000-0008-0000-0100-0000DD000000}"/>
            </a:ext>
          </a:extLst>
        </xdr:cNvPr>
        <xdr:cNvSpPr txBox="1"/>
      </xdr:nvSpPr>
      <xdr:spPr>
        <a:xfrm>
          <a:off x="7934325" y="444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27</xdr:row>
      <xdr:rowOff>0</xdr:rowOff>
    </xdr:from>
    <xdr:ext cx="184731" cy="264560"/>
    <xdr:sp macro="" textlink="">
      <xdr:nvSpPr>
        <xdr:cNvPr id="222" name="TextBox 221">
          <a:extLst>
            <a:ext uri="{FF2B5EF4-FFF2-40B4-BE49-F238E27FC236}">
              <a16:creationId xmlns:a16="http://schemas.microsoft.com/office/drawing/2014/main" id="{00000000-0008-0000-0100-0000DE000000}"/>
            </a:ext>
          </a:extLst>
        </xdr:cNvPr>
        <xdr:cNvSpPr txBox="1"/>
      </xdr:nvSpPr>
      <xdr:spPr>
        <a:xfrm>
          <a:off x="7934325" y="444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27</xdr:row>
      <xdr:rowOff>0</xdr:rowOff>
    </xdr:from>
    <xdr:ext cx="184731" cy="264560"/>
    <xdr:sp macro="" textlink="">
      <xdr:nvSpPr>
        <xdr:cNvPr id="223" name="TextBox 222">
          <a:extLst>
            <a:ext uri="{FF2B5EF4-FFF2-40B4-BE49-F238E27FC236}">
              <a16:creationId xmlns:a16="http://schemas.microsoft.com/office/drawing/2014/main" id="{00000000-0008-0000-0100-0000DF000000}"/>
            </a:ext>
          </a:extLst>
        </xdr:cNvPr>
        <xdr:cNvSpPr txBox="1"/>
      </xdr:nvSpPr>
      <xdr:spPr>
        <a:xfrm>
          <a:off x="7934325" y="444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27</xdr:row>
      <xdr:rowOff>0</xdr:rowOff>
    </xdr:from>
    <xdr:ext cx="184731" cy="264560"/>
    <xdr:sp macro="" textlink="">
      <xdr:nvSpPr>
        <xdr:cNvPr id="224" name="TextBox 223">
          <a:extLst>
            <a:ext uri="{FF2B5EF4-FFF2-40B4-BE49-F238E27FC236}">
              <a16:creationId xmlns:a16="http://schemas.microsoft.com/office/drawing/2014/main" id="{00000000-0008-0000-0100-0000E0000000}"/>
            </a:ext>
          </a:extLst>
        </xdr:cNvPr>
        <xdr:cNvSpPr txBox="1"/>
      </xdr:nvSpPr>
      <xdr:spPr>
        <a:xfrm>
          <a:off x="7934325" y="444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27</xdr:row>
      <xdr:rowOff>0</xdr:rowOff>
    </xdr:from>
    <xdr:ext cx="184731" cy="264560"/>
    <xdr:sp macro="" textlink="">
      <xdr:nvSpPr>
        <xdr:cNvPr id="225" name="TextBox 224">
          <a:extLst>
            <a:ext uri="{FF2B5EF4-FFF2-40B4-BE49-F238E27FC236}">
              <a16:creationId xmlns:a16="http://schemas.microsoft.com/office/drawing/2014/main" id="{00000000-0008-0000-0100-0000E1000000}"/>
            </a:ext>
          </a:extLst>
        </xdr:cNvPr>
        <xdr:cNvSpPr txBox="1"/>
      </xdr:nvSpPr>
      <xdr:spPr>
        <a:xfrm>
          <a:off x="7934325" y="444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27</xdr:row>
      <xdr:rowOff>0</xdr:rowOff>
    </xdr:from>
    <xdr:ext cx="184731" cy="264560"/>
    <xdr:sp macro="" textlink="">
      <xdr:nvSpPr>
        <xdr:cNvPr id="226" name="TextBox 225">
          <a:extLst>
            <a:ext uri="{FF2B5EF4-FFF2-40B4-BE49-F238E27FC236}">
              <a16:creationId xmlns:a16="http://schemas.microsoft.com/office/drawing/2014/main" id="{00000000-0008-0000-0100-0000E2000000}"/>
            </a:ext>
          </a:extLst>
        </xdr:cNvPr>
        <xdr:cNvSpPr txBox="1"/>
      </xdr:nvSpPr>
      <xdr:spPr>
        <a:xfrm>
          <a:off x="7934325"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28</xdr:row>
      <xdr:rowOff>0</xdr:rowOff>
    </xdr:from>
    <xdr:ext cx="184731" cy="264560"/>
    <xdr:sp macro="" textlink="">
      <xdr:nvSpPr>
        <xdr:cNvPr id="227" name="TextBox 226">
          <a:extLst>
            <a:ext uri="{FF2B5EF4-FFF2-40B4-BE49-F238E27FC236}">
              <a16:creationId xmlns:a16="http://schemas.microsoft.com/office/drawing/2014/main" id="{00000000-0008-0000-0100-0000E3000000}"/>
            </a:ext>
          </a:extLst>
        </xdr:cNvPr>
        <xdr:cNvSpPr txBox="1"/>
      </xdr:nvSpPr>
      <xdr:spPr>
        <a:xfrm>
          <a:off x="7934325" y="444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28</xdr:row>
      <xdr:rowOff>0</xdr:rowOff>
    </xdr:from>
    <xdr:ext cx="184731" cy="264560"/>
    <xdr:sp macro="" textlink="">
      <xdr:nvSpPr>
        <xdr:cNvPr id="228" name="TextBox 227">
          <a:extLst>
            <a:ext uri="{FF2B5EF4-FFF2-40B4-BE49-F238E27FC236}">
              <a16:creationId xmlns:a16="http://schemas.microsoft.com/office/drawing/2014/main" id="{00000000-0008-0000-0100-0000E4000000}"/>
            </a:ext>
          </a:extLst>
        </xdr:cNvPr>
        <xdr:cNvSpPr txBox="1"/>
      </xdr:nvSpPr>
      <xdr:spPr>
        <a:xfrm>
          <a:off x="7934325" y="444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27</xdr:row>
      <xdr:rowOff>0</xdr:rowOff>
    </xdr:from>
    <xdr:ext cx="184731" cy="264560"/>
    <xdr:sp macro="" textlink="">
      <xdr:nvSpPr>
        <xdr:cNvPr id="229" name="TextBox 228">
          <a:extLst>
            <a:ext uri="{FF2B5EF4-FFF2-40B4-BE49-F238E27FC236}">
              <a16:creationId xmlns:a16="http://schemas.microsoft.com/office/drawing/2014/main" id="{00000000-0008-0000-0100-0000E5000000}"/>
            </a:ext>
          </a:extLst>
        </xdr:cNvPr>
        <xdr:cNvSpPr txBox="1"/>
      </xdr:nvSpPr>
      <xdr:spPr>
        <a:xfrm>
          <a:off x="7934325"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27</xdr:row>
      <xdr:rowOff>0</xdr:rowOff>
    </xdr:from>
    <xdr:ext cx="184731" cy="264560"/>
    <xdr:sp macro="" textlink="">
      <xdr:nvSpPr>
        <xdr:cNvPr id="230" name="TextBox 229">
          <a:extLst>
            <a:ext uri="{FF2B5EF4-FFF2-40B4-BE49-F238E27FC236}">
              <a16:creationId xmlns:a16="http://schemas.microsoft.com/office/drawing/2014/main" id="{00000000-0008-0000-0100-0000E6000000}"/>
            </a:ext>
          </a:extLst>
        </xdr:cNvPr>
        <xdr:cNvSpPr txBox="1"/>
      </xdr:nvSpPr>
      <xdr:spPr>
        <a:xfrm>
          <a:off x="7934325"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27</xdr:row>
      <xdr:rowOff>0</xdr:rowOff>
    </xdr:from>
    <xdr:ext cx="184731" cy="264560"/>
    <xdr:sp macro="" textlink="">
      <xdr:nvSpPr>
        <xdr:cNvPr id="231" name="TextBox 230">
          <a:extLst>
            <a:ext uri="{FF2B5EF4-FFF2-40B4-BE49-F238E27FC236}">
              <a16:creationId xmlns:a16="http://schemas.microsoft.com/office/drawing/2014/main" id="{00000000-0008-0000-0100-0000E7000000}"/>
            </a:ext>
          </a:extLst>
        </xdr:cNvPr>
        <xdr:cNvSpPr txBox="1"/>
      </xdr:nvSpPr>
      <xdr:spPr>
        <a:xfrm>
          <a:off x="7934325"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28</xdr:row>
      <xdr:rowOff>0</xdr:rowOff>
    </xdr:from>
    <xdr:ext cx="184731" cy="264560"/>
    <xdr:sp macro="" textlink="">
      <xdr:nvSpPr>
        <xdr:cNvPr id="232" name="TextBox 231">
          <a:extLst>
            <a:ext uri="{FF2B5EF4-FFF2-40B4-BE49-F238E27FC236}">
              <a16:creationId xmlns:a16="http://schemas.microsoft.com/office/drawing/2014/main" id="{00000000-0008-0000-0100-0000E8000000}"/>
            </a:ext>
          </a:extLst>
        </xdr:cNvPr>
        <xdr:cNvSpPr txBox="1"/>
      </xdr:nvSpPr>
      <xdr:spPr>
        <a:xfrm>
          <a:off x="7934325" y="444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27</xdr:row>
      <xdr:rowOff>0</xdr:rowOff>
    </xdr:from>
    <xdr:ext cx="184731" cy="264560"/>
    <xdr:sp macro="" textlink="">
      <xdr:nvSpPr>
        <xdr:cNvPr id="233" name="TextBox 232">
          <a:extLst>
            <a:ext uri="{FF2B5EF4-FFF2-40B4-BE49-F238E27FC236}">
              <a16:creationId xmlns:a16="http://schemas.microsoft.com/office/drawing/2014/main" id="{00000000-0008-0000-0100-0000E9000000}"/>
            </a:ext>
          </a:extLst>
        </xdr:cNvPr>
        <xdr:cNvSpPr txBox="1"/>
      </xdr:nvSpPr>
      <xdr:spPr>
        <a:xfrm>
          <a:off x="7934325"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28</xdr:row>
      <xdr:rowOff>0</xdr:rowOff>
    </xdr:from>
    <xdr:ext cx="184731" cy="264560"/>
    <xdr:sp macro="" textlink="">
      <xdr:nvSpPr>
        <xdr:cNvPr id="234" name="TextBox 233">
          <a:extLst>
            <a:ext uri="{FF2B5EF4-FFF2-40B4-BE49-F238E27FC236}">
              <a16:creationId xmlns:a16="http://schemas.microsoft.com/office/drawing/2014/main" id="{00000000-0008-0000-0100-0000EA000000}"/>
            </a:ext>
          </a:extLst>
        </xdr:cNvPr>
        <xdr:cNvSpPr txBox="1"/>
      </xdr:nvSpPr>
      <xdr:spPr>
        <a:xfrm>
          <a:off x="7934325" y="444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28</xdr:row>
      <xdr:rowOff>0</xdr:rowOff>
    </xdr:from>
    <xdr:ext cx="184731" cy="264560"/>
    <xdr:sp macro="" textlink="">
      <xdr:nvSpPr>
        <xdr:cNvPr id="235" name="TextBox 234">
          <a:extLst>
            <a:ext uri="{FF2B5EF4-FFF2-40B4-BE49-F238E27FC236}">
              <a16:creationId xmlns:a16="http://schemas.microsoft.com/office/drawing/2014/main" id="{00000000-0008-0000-0100-0000EB000000}"/>
            </a:ext>
          </a:extLst>
        </xdr:cNvPr>
        <xdr:cNvSpPr txBox="1"/>
      </xdr:nvSpPr>
      <xdr:spPr>
        <a:xfrm>
          <a:off x="7934325" y="444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28</xdr:row>
      <xdr:rowOff>0</xdr:rowOff>
    </xdr:from>
    <xdr:ext cx="184731" cy="264560"/>
    <xdr:sp macro="" textlink="">
      <xdr:nvSpPr>
        <xdr:cNvPr id="236" name="TextBox 235">
          <a:extLst>
            <a:ext uri="{FF2B5EF4-FFF2-40B4-BE49-F238E27FC236}">
              <a16:creationId xmlns:a16="http://schemas.microsoft.com/office/drawing/2014/main" id="{00000000-0008-0000-0100-0000EC000000}"/>
            </a:ext>
          </a:extLst>
        </xdr:cNvPr>
        <xdr:cNvSpPr txBox="1"/>
      </xdr:nvSpPr>
      <xdr:spPr>
        <a:xfrm>
          <a:off x="7934325" y="444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28</xdr:row>
      <xdr:rowOff>0</xdr:rowOff>
    </xdr:from>
    <xdr:ext cx="184731" cy="264560"/>
    <xdr:sp macro="" textlink="">
      <xdr:nvSpPr>
        <xdr:cNvPr id="237" name="TextBox 236">
          <a:extLst>
            <a:ext uri="{FF2B5EF4-FFF2-40B4-BE49-F238E27FC236}">
              <a16:creationId xmlns:a16="http://schemas.microsoft.com/office/drawing/2014/main" id="{00000000-0008-0000-0100-0000ED000000}"/>
            </a:ext>
          </a:extLst>
        </xdr:cNvPr>
        <xdr:cNvSpPr txBox="1"/>
      </xdr:nvSpPr>
      <xdr:spPr>
        <a:xfrm>
          <a:off x="7934325" y="444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28</xdr:row>
      <xdr:rowOff>0</xdr:rowOff>
    </xdr:from>
    <xdr:ext cx="184731" cy="264560"/>
    <xdr:sp macro="" textlink="">
      <xdr:nvSpPr>
        <xdr:cNvPr id="238" name="TextBox 237">
          <a:extLst>
            <a:ext uri="{FF2B5EF4-FFF2-40B4-BE49-F238E27FC236}">
              <a16:creationId xmlns:a16="http://schemas.microsoft.com/office/drawing/2014/main" id="{00000000-0008-0000-0100-0000EE000000}"/>
            </a:ext>
          </a:extLst>
        </xdr:cNvPr>
        <xdr:cNvSpPr txBox="1"/>
      </xdr:nvSpPr>
      <xdr:spPr>
        <a:xfrm>
          <a:off x="7934325" y="444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28</xdr:row>
      <xdr:rowOff>0</xdr:rowOff>
    </xdr:from>
    <xdr:ext cx="184731" cy="264560"/>
    <xdr:sp macro="" textlink="">
      <xdr:nvSpPr>
        <xdr:cNvPr id="239" name="TextBox 238">
          <a:extLst>
            <a:ext uri="{FF2B5EF4-FFF2-40B4-BE49-F238E27FC236}">
              <a16:creationId xmlns:a16="http://schemas.microsoft.com/office/drawing/2014/main" id="{00000000-0008-0000-0100-0000EF000000}"/>
            </a:ext>
          </a:extLst>
        </xdr:cNvPr>
        <xdr:cNvSpPr txBox="1"/>
      </xdr:nvSpPr>
      <xdr:spPr>
        <a:xfrm>
          <a:off x="7934325" y="444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28</xdr:row>
      <xdr:rowOff>0</xdr:rowOff>
    </xdr:from>
    <xdr:ext cx="184731" cy="264560"/>
    <xdr:sp macro="" textlink="">
      <xdr:nvSpPr>
        <xdr:cNvPr id="240" name="TextBox 239">
          <a:extLst>
            <a:ext uri="{FF2B5EF4-FFF2-40B4-BE49-F238E27FC236}">
              <a16:creationId xmlns:a16="http://schemas.microsoft.com/office/drawing/2014/main" id="{00000000-0008-0000-0100-0000F0000000}"/>
            </a:ext>
          </a:extLst>
        </xdr:cNvPr>
        <xdr:cNvSpPr txBox="1"/>
      </xdr:nvSpPr>
      <xdr:spPr>
        <a:xfrm>
          <a:off x="7934325"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29</xdr:row>
      <xdr:rowOff>0</xdr:rowOff>
    </xdr:from>
    <xdr:ext cx="184731" cy="264560"/>
    <xdr:sp macro="" textlink="">
      <xdr:nvSpPr>
        <xdr:cNvPr id="241" name="TextBox 240">
          <a:extLst>
            <a:ext uri="{FF2B5EF4-FFF2-40B4-BE49-F238E27FC236}">
              <a16:creationId xmlns:a16="http://schemas.microsoft.com/office/drawing/2014/main" id="{00000000-0008-0000-0100-0000F1000000}"/>
            </a:ext>
          </a:extLst>
        </xdr:cNvPr>
        <xdr:cNvSpPr txBox="1"/>
      </xdr:nvSpPr>
      <xdr:spPr>
        <a:xfrm>
          <a:off x="7934325" y="444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29</xdr:row>
      <xdr:rowOff>0</xdr:rowOff>
    </xdr:from>
    <xdr:ext cx="184731" cy="264560"/>
    <xdr:sp macro="" textlink="">
      <xdr:nvSpPr>
        <xdr:cNvPr id="242" name="TextBox 241">
          <a:extLst>
            <a:ext uri="{FF2B5EF4-FFF2-40B4-BE49-F238E27FC236}">
              <a16:creationId xmlns:a16="http://schemas.microsoft.com/office/drawing/2014/main" id="{00000000-0008-0000-0100-0000F2000000}"/>
            </a:ext>
          </a:extLst>
        </xdr:cNvPr>
        <xdr:cNvSpPr txBox="1"/>
      </xdr:nvSpPr>
      <xdr:spPr>
        <a:xfrm>
          <a:off x="7934325" y="444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28</xdr:row>
      <xdr:rowOff>0</xdr:rowOff>
    </xdr:from>
    <xdr:ext cx="184731" cy="264560"/>
    <xdr:sp macro="" textlink="">
      <xdr:nvSpPr>
        <xdr:cNvPr id="243" name="TextBox 242">
          <a:extLst>
            <a:ext uri="{FF2B5EF4-FFF2-40B4-BE49-F238E27FC236}">
              <a16:creationId xmlns:a16="http://schemas.microsoft.com/office/drawing/2014/main" id="{00000000-0008-0000-0100-0000F3000000}"/>
            </a:ext>
          </a:extLst>
        </xdr:cNvPr>
        <xdr:cNvSpPr txBox="1"/>
      </xdr:nvSpPr>
      <xdr:spPr>
        <a:xfrm>
          <a:off x="7934325"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28</xdr:row>
      <xdr:rowOff>0</xdr:rowOff>
    </xdr:from>
    <xdr:ext cx="184731" cy="264560"/>
    <xdr:sp macro="" textlink="">
      <xdr:nvSpPr>
        <xdr:cNvPr id="244" name="TextBox 243">
          <a:extLst>
            <a:ext uri="{FF2B5EF4-FFF2-40B4-BE49-F238E27FC236}">
              <a16:creationId xmlns:a16="http://schemas.microsoft.com/office/drawing/2014/main" id="{00000000-0008-0000-0100-0000F4000000}"/>
            </a:ext>
          </a:extLst>
        </xdr:cNvPr>
        <xdr:cNvSpPr txBox="1"/>
      </xdr:nvSpPr>
      <xdr:spPr>
        <a:xfrm>
          <a:off x="7934325"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28</xdr:row>
      <xdr:rowOff>0</xdr:rowOff>
    </xdr:from>
    <xdr:ext cx="184731" cy="264560"/>
    <xdr:sp macro="" textlink="">
      <xdr:nvSpPr>
        <xdr:cNvPr id="245" name="TextBox 244">
          <a:extLst>
            <a:ext uri="{FF2B5EF4-FFF2-40B4-BE49-F238E27FC236}">
              <a16:creationId xmlns:a16="http://schemas.microsoft.com/office/drawing/2014/main" id="{00000000-0008-0000-0100-0000F5000000}"/>
            </a:ext>
          </a:extLst>
        </xdr:cNvPr>
        <xdr:cNvSpPr txBox="1"/>
      </xdr:nvSpPr>
      <xdr:spPr>
        <a:xfrm>
          <a:off x="7934325"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29</xdr:row>
      <xdr:rowOff>0</xdr:rowOff>
    </xdr:from>
    <xdr:ext cx="184731" cy="264560"/>
    <xdr:sp macro="" textlink="">
      <xdr:nvSpPr>
        <xdr:cNvPr id="246" name="TextBox 245">
          <a:extLst>
            <a:ext uri="{FF2B5EF4-FFF2-40B4-BE49-F238E27FC236}">
              <a16:creationId xmlns:a16="http://schemas.microsoft.com/office/drawing/2014/main" id="{00000000-0008-0000-0100-0000F6000000}"/>
            </a:ext>
          </a:extLst>
        </xdr:cNvPr>
        <xdr:cNvSpPr txBox="1"/>
      </xdr:nvSpPr>
      <xdr:spPr>
        <a:xfrm>
          <a:off x="7934325" y="444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28</xdr:row>
      <xdr:rowOff>0</xdr:rowOff>
    </xdr:from>
    <xdr:ext cx="184731" cy="264560"/>
    <xdr:sp macro="" textlink="">
      <xdr:nvSpPr>
        <xdr:cNvPr id="247" name="TextBox 246">
          <a:extLst>
            <a:ext uri="{FF2B5EF4-FFF2-40B4-BE49-F238E27FC236}">
              <a16:creationId xmlns:a16="http://schemas.microsoft.com/office/drawing/2014/main" id="{00000000-0008-0000-0100-0000F7000000}"/>
            </a:ext>
          </a:extLst>
        </xdr:cNvPr>
        <xdr:cNvSpPr txBox="1"/>
      </xdr:nvSpPr>
      <xdr:spPr>
        <a:xfrm>
          <a:off x="7934325"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29</xdr:row>
      <xdr:rowOff>0</xdr:rowOff>
    </xdr:from>
    <xdr:ext cx="184731" cy="264560"/>
    <xdr:sp macro="" textlink="">
      <xdr:nvSpPr>
        <xdr:cNvPr id="248" name="TextBox 247">
          <a:extLst>
            <a:ext uri="{FF2B5EF4-FFF2-40B4-BE49-F238E27FC236}">
              <a16:creationId xmlns:a16="http://schemas.microsoft.com/office/drawing/2014/main" id="{00000000-0008-0000-0100-0000F8000000}"/>
            </a:ext>
          </a:extLst>
        </xdr:cNvPr>
        <xdr:cNvSpPr txBox="1"/>
      </xdr:nvSpPr>
      <xdr:spPr>
        <a:xfrm>
          <a:off x="7934325" y="444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29</xdr:row>
      <xdr:rowOff>0</xdr:rowOff>
    </xdr:from>
    <xdr:ext cx="184731" cy="264560"/>
    <xdr:sp macro="" textlink="">
      <xdr:nvSpPr>
        <xdr:cNvPr id="249" name="TextBox 248">
          <a:extLst>
            <a:ext uri="{FF2B5EF4-FFF2-40B4-BE49-F238E27FC236}">
              <a16:creationId xmlns:a16="http://schemas.microsoft.com/office/drawing/2014/main" id="{00000000-0008-0000-0100-0000F9000000}"/>
            </a:ext>
          </a:extLst>
        </xdr:cNvPr>
        <xdr:cNvSpPr txBox="1"/>
      </xdr:nvSpPr>
      <xdr:spPr>
        <a:xfrm>
          <a:off x="7934325" y="444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29</xdr:row>
      <xdr:rowOff>0</xdr:rowOff>
    </xdr:from>
    <xdr:ext cx="184731" cy="264560"/>
    <xdr:sp macro="" textlink="">
      <xdr:nvSpPr>
        <xdr:cNvPr id="250" name="TextBox 249">
          <a:extLst>
            <a:ext uri="{FF2B5EF4-FFF2-40B4-BE49-F238E27FC236}">
              <a16:creationId xmlns:a16="http://schemas.microsoft.com/office/drawing/2014/main" id="{00000000-0008-0000-0100-0000FA000000}"/>
            </a:ext>
          </a:extLst>
        </xdr:cNvPr>
        <xdr:cNvSpPr txBox="1"/>
      </xdr:nvSpPr>
      <xdr:spPr>
        <a:xfrm>
          <a:off x="7934325" y="444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29</xdr:row>
      <xdr:rowOff>0</xdr:rowOff>
    </xdr:from>
    <xdr:ext cx="184731" cy="264560"/>
    <xdr:sp macro="" textlink="">
      <xdr:nvSpPr>
        <xdr:cNvPr id="251" name="TextBox 250">
          <a:extLst>
            <a:ext uri="{FF2B5EF4-FFF2-40B4-BE49-F238E27FC236}">
              <a16:creationId xmlns:a16="http://schemas.microsoft.com/office/drawing/2014/main" id="{00000000-0008-0000-0100-0000FB000000}"/>
            </a:ext>
          </a:extLst>
        </xdr:cNvPr>
        <xdr:cNvSpPr txBox="1"/>
      </xdr:nvSpPr>
      <xdr:spPr>
        <a:xfrm>
          <a:off x="7934325" y="444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29</xdr:row>
      <xdr:rowOff>0</xdr:rowOff>
    </xdr:from>
    <xdr:ext cx="184731" cy="264560"/>
    <xdr:sp macro="" textlink="">
      <xdr:nvSpPr>
        <xdr:cNvPr id="252" name="TextBox 251">
          <a:extLst>
            <a:ext uri="{FF2B5EF4-FFF2-40B4-BE49-F238E27FC236}">
              <a16:creationId xmlns:a16="http://schemas.microsoft.com/office/drawing/2014/main" id="{00000000-0008-0000-0100-0000FC000000}"/>
            </a:ext>
          </a:extLst>
        </xdr:cNvPr>
        <xdr:cNvSpPr txBox="1"/>
      </xdr:nvSpPr>
      <xdr:spPr>
        <a:xfrm>
          <a:off x="7934325" y="444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29</xdr:row>
      <xdr:rowOff>0</xdr:rowOff>
    </xdr:from>
    <xdr:ext cx="184731" cy="264560"/>
    <xdr:sp macro="" textlink="">
      <xdr:nvSpPr>
        <xdr:cNvPr id="253" name="TextBox 252">
          <a:extLst>
            <a:ext uri="{FF2B5EF4-FFF2-40B4-BE49-F238E27FC236}">
              <a16:creationId xmlns:a16="http://schemas.microsoft.com/office/drawing/2014/main" id="{00000000-0008-0000-0100-0000FD000000}"/>
            </a:ext>
          </a:extLst>
        </xdr:cNvPr>
        <xdr:cNvSpPr txBox="1"/>
      </xdr:nvSpPr>
      <xdr:spPr>
        <a:xfrm>
          <a:off x="7934325" y="444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29</xdr:row>
      <xdr:rowOff>0</xdr:rowOff>
    </xdr:from>
    <xdr:ext cx="184731" cy="264560"/>
    <xdr:sp macro="" textlink="">
      <xdr:nvSpPr>
        <xdr:cNvPr id="254" name="TextBox 253">
          <a:extLst>
            <a:ext uri="{FF2B5EF4-FFF2-40B4-BE49-F238E27FC236}">
              <a16:creationId xmlns:a16="http://schemas.microsoft.com/office/drawing/2014/main" id="{00000000-0008-0000-0100-0000FE000000}"/>
            </a:ext>
          </a:extLst>
        </xdr:cNvPr>
        <xdr:cNvSpPr txBox="1"/>
      </xdr:nvSpPr>
      <xdr:spPr>
        <a:xfrm>
          <a:off x="7934325"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30</xdr:row>
      <xdr:rowOff>0</xdr:rowOff>
    </xdr:from>
    <xdr:ext cx="184731" cy="264560"/>
    <xdr:sp macro="" textlink="">
      <xdr:nvSpPr>
        <xdr:cNvPr id="255" name="TextBox 254">
          <a:extLst>
            <a:ext uri="{FF2B5EF4-FFF2-40B4-BE49-F238E27FC236}">
              <a16:creationId xmlns:a16="http://schemas.microsoft.com/office/drawing/2014/main" id="{00000000-0008-0000-0100-0000FF000000}"/>
            </a:ext>
          </a:extLst>
        </xdr:cNvPr>
        <xdr:cNvSpPr txBox="1"/>
      </xdr:nvSpPr>
      <xdr:spPr>
        <a:xfrm>
          <a:off x="7934325" y="444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30</xdr:row>
      <xdr:rowOff>0</xdr:rowOff>
    </xdr:from>
    <xdr:ext cx="184731" cy="264560"/>
    <xdr:sp macro="" textlink="">
      <xdr:nvSpPr>
        <xdr:cNvPr id="256" name="TextBox 255">
          <a:extLst>
            <a:ext uri="{FF2B5EF4-FFF2-40B4-BE49-F238E27FC236}">
              <a16:creationId xmlns:a16="http://schemas.microsoft.com/office/drawing/2014/main" id="{00000000-0008-0000-0100-000000010000}"/>
            </a:ext>
          </a:extLst>
        </xdr:cNvPr>
        <xdr:cNvSpPr txBox="1"/>
      </xdr:nvSpPr>
      <xdr:spPr>
        <a:xfrm>
          <a:off x="7934325" y="444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29</xdr:row>
      <xdr:rowOff>0</xdr:rowOff>
    </xdr:from>
    <xdr:ext cx="184731" cy="264560"/>
    <xdr:sp macro="" textlink="">
      <xdr:nvSpPr>
        <xdr:cNvPr id="257" name="TextBox 256">
          <a:extLst>
            <a:ext uri="{FF2B5EF4-FFF2-40B4-BE49-F238E27FC236}">
              <a16:creationId xmlns:a16="http://schemas.microsoft.com/office/drawing/2014/main" id="{00000000-0008-0000-0100-000001010000}"/>
            </a:ext>
          </a:extLst>
        </xdr:cNvPr>
        <xdr:cNvSpPr txBox="1"/>
      </xdr:nvSpPr>
      <xdr:spPr>
        <a:xfrm>
          <a:off x="7934325"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29</xdr:row>
      <xdr:rowOff>0</xdr:rowOff>
    </xdr:from>
    <xdr:ext cx="184731" cy="264560"/>
    <xdr:sp macro="" textlink="">
      <xdr:nvSpPr>
        <xdr:cNvPr id="258" name="TextBox 257">
          <a:extLst>
            <a:ext uri="{FF2B5EF4-FFF2-40B4-BE49-F238E27FC236}">
              <a16:creationId xmlns:a16="http://schemas.microsoft.com/office/drawing/2014/main" id="{00000000-0008-0000-0100-000002010000}"/>
            </a:ext>
          </a:extLst>
        </xdr:cNvPr>
        <xdr:cNvSpPr txBox="1"/>
      </xdr:nvSpPr>
      <xdr:spPr>
        <a:xfrm>
          <a:off x="7934325"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29</xdr:row>
      <xdr:rowOff>0</xdr:rowOff>
    </xdr:from>
    <xdr:ext cx="184731" cy="264560"/>
    <xdr:sp macro="" textlink="">
      <xdr:nvSpPr>
        <xdr:cNvPr id="259" name="TextBox 258">
          <a:extLst>
            <a:ext uri="{FF2B5EF4-FFF2-40B4-BE49-F238E27FC236}">
              <a16:creationId xmlns:a16="http://schemas.microsoft.com/office/drawing/2014/main" id="{00000000-0008-0000-0100-000003010000}"/>
            </a:ext>
          </a:extLst>
        </xdr:cNvPr>
        <xdr:cNvSpPr txBox="1"/>
      </xdr:nvSpPr>
      <xdr:spPr>
        <a:xfrm>
          <a:off x="7934325"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30</xdr:row>
      <xdr:rowOff>0</xdr:rowOff>
    </xdr:from>
    <xdr:ext cx="184731" cy="264560"/>
    <xdr:sp macro="" textlink="">
      <xdr:nvSpPr>
        <xdr:cNvPr id="260" name="TextBox 259">
          <a:extLst>
            <a:ext uri="{FF2B5EF4-FFF2-40B4-BE49-F238E27FC236}">
              <a16:creationId xmlns:a16="http://schemas.microsoft.com/office/drawing/2014/main" id="{00000000-0008-0000-0100-000004010000}"/>
            </a:ext>
          </a:extLst>
        </xdr:cNvPr>
        <xdr:cNvSpPr txBox="1"/>
      </xdr:nvSpPr>
      <xdr:spPr>
        <a:xfrm>
          <a:off x="7934325" y="444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29</xdr:row>
      <xdr:rowOff>0</xdr:rowOff>
    </xdr:from>
    <xdr:ext cx="184731" cy="264560"/>
    <xdr:sp macro="" textlink="">
      <xdr:nvSpPr>
        <xdr:cNvPr id="261" name="TextBox 260">
          <a:extLst>
            <a:ext uri="{FF2B5EF4-FFF2-40B4-BE49-F238E27FC236}">
              <a16:creationId xmlns:a16="http://schemas.microsoft.com/office/drawing/2014/main" id="{00000000-0008-0000-0100-000005010000}"/>
            </a:ext>
          </a:extLst>
        </xdr:cNvPr>
        <xdr:cNvSpPr txBox="1"/>
      </xdr:nvSpPr>
      <xdr:spPr>
        <a:xfrm>
          <a:off x="7934325"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30</xdr:row>
      <xdr:rowOff>0</xdr:rowOff>
    </xdr:from>
    <xdr:ext cx="184731" cy="264560"/>
    <xdr:sp macro="" textlink="">
      <xdr:nvSpPr>
        <xdr:cNvPr id="262" name="TextBox 261">
          <a:extLst>
            <a:ext uri="{FF2B5EF4-FFF2-40B4-BE49-F238E27FC236}">
              <a16:creationId xmlns:a16="http://schemas.microsoft.com/office/drawing/2014/main" id="{00000000-0008-0000-0100-000006010000}"/>
            </a:ext>
          </a:extLst>
        </xdr:cNvPr>
        <xdr:cNvSpPr txBox="1"/>
      </xdr:nvSpPr>
      <xdr:spPr>
        <a:xfrm>
          <a:off x="7934325" y="444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30</xdr:row>
      <xdr:rowOff>0</xdr:rowOff>
    </xdr:from>
    <xdr:ext cx="184731" cy="264560"/>
    <xdr:sp macro="" textlink="">
      <xdr:nvSpPr>
        <xdr:cNvPr id="263" name="TextBox 262">
          <a:extLst>
            <a:ext uri="{FF2B5EF4-FFF2-40B4-BE49-F238E27FC236}">
              <a16:creationId xmlns:a16="http://schemas.microsoft.com/office/drawing/2014/main" id="{00000000-0008-0000-0100-000007010000}"/>
            </a:ext>
          </a:extLst>
        </xdr:cNvPr>
        <xdr:cNvSpPr txBox="1"/>
      </xdr:nvSpPr>
      <xdr:spPr>
        <a:xfrm>
          <a:off x="7934325" y="444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30</xdr:row>
      <xdr:rowOff>0</xdr:rowOff>
    </xdr:from>
    <xdr:ext cx="184731" cy="264560"/>
    <xdr:sp macro="" textlink="">
      <xdr:nvSpPr>
        <xdr:cNvPr id="264" name="TextBox 263">
          <a:extLst>
            <a:ext uri="{FF2B5EF4-FFF2-40B4-BE49-F238E27FC236}">
              <a16:creationId xmlns:a16="http://schemas.microsoft.com/office/drawing/2014/main" id="{00000000-0008-0000-0100-000008010000}"/>
            </a:ext>
          </a:extLst>
        </xdr:cNvPr>
        <xdr:cNvSpPr txBox="1"/>
      </xdr:nvSpPr>
      <xdr:spPr>
        <a:xfrm>
          <a:off x="7934325" y="444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30</xdr:row>
      <xdr:rowOff>0</xdr:rowOff>
    </xdr:from>
    <xdr:ext cx="184731" cy="264560"/>
    <xdr:sp macro="" textlink="">
      <xdr:nvSpPr>
        <xdr:cNvPr id="265" name="TextBox 264">
          <a:extLst>
            <a:ext uri="{FF2B5EF4-FFF2-40B4-BE49-F238E27FC236}">
              <a16:creationId xmlns:a16="http://schemas.microsoft.com/office/drawing/2014/main" id="{00000000-0008-0000-0100-000009010000}"/>
            </a:ext>
          </a:extLst>
        </xdr:cNvPr>
        <xdr:cNvSpPr txBox="1"/>
      </xdr:nvSpPr>
      <xdr:spPr>
        <a:xfrm>
          <a:off x="7934325" y="444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30</xdr:row>
      <xdr:rowOff>0</xdr:rowOff>
    </xdr:from>
    <xdr:ext cx="184731" cy="264560"/>
    <xdr:sp macro="" textlink="">
      <xdr:nvSpPr>
        <xdr:cNvPr id="266" name="TextBox 265">
          <a:extLst>
            <a:ext uri="{FF2B5EF4-FFF2-40B4-BE49-F238E27FC236}">
              <a16:creationId xmlns:a16="http://schemas.microsoft.com/office/drawing/2014/main" id="{00000000-0008-0000-0100-00000A010000}"/>
            </a:ext>
          </a:extLst>
        </xdr:cNvPr>
        <xdr:cNvSpPr txBox="1"/>
      </xdr:nvSpPr>
      <xdr:spPr>
        <a:xfrm>
          <a:off x="7934325" y="444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30</xdr:row>
      <xdr:rowOff>0</xdr:rowOff>
    </xdr:from>
    <xdr:ext cx="184731" cy="264560"/>
    <xdr:sp macro="" textlink="">
      <xdr:nvSpPr>
        <xdr:cNvPr id="267" name="TextBox 266">
          <a:extLst>
            <a:ext uri="{FF2B5EF4-FFF2-40B4-BE49-F238E27FC236}">
              <a16:creationId xmlns:a16="http://schemas.microsoft.com/office/drawing/2014/main" id="{00000000-0008-0000-0100-00000B010000}"/>
            </a:ext>
          </a:extLst>
        </xdr:cNvPr>
        <xdr:cNvSpPr txBox="1"/>
      </xdr:nvSpPr>
      <xdr:spPr>
        <a:xfrm>
          <a:off x="7934325" y="444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30</xdr:row>
      <xdr:rowOff>0</xdr:rowOff>
    </xdr:from>
    <xdr:ext cx="184731" cy="264560"/>
    <xdr:sp macro="" textlink="">
      <xdr:nvSpPr>
        <xdr:cNvPr id="268" name="TextBox 267">
          <a:extLst>
            <a:ext uri="{FF2B5EF4-FFF2-40B4-BE49-F238E27FC236}">
              <a16:creationId xmlns:a16="http://schemas.microsoft.com/office/drawing/2014/main" id="{00000000-0008-0000-0100-00000C010000}"/>
            </a:ext>
          </a:extLst>
        </xdr:cNvPr>
        <xdr:cNvSpPr txBox="1"/>
      </xdr:nvSpPr>
      <xdr:spPr>
        <a:xfrm>
          <a:off x="7934325"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31</xdr:row>
      <xdr:rowOff>0</xdr:rowOff>
    </xdr:from>
    <xdr:ext cx="184731" cy="264560"/>
    <xdr:sp macro="" textlink="">
      <xdr:nvSpPr>
        <xdr:cNvPr id="269" name="TextBox 268">
          <a:extLst>
            <a:ext uri="{FF2B5EF4-FFF2-40B4-BE49-F238E27FC236}">
              <a16:creationId xmlns:a16="http://schemas.microsoft.com/office/drawing/2014/main" id="{00000000-0008-0000-0100-00000D010000}"/>
            </a:ext>
          </a:extLst>
        </xdr:cNvPr>
        <xdr:cNvSpPr txBox="1"/>
      </xdr:nvSpPr>
      <xdr:spPr>
        <a:xfrm>
          <a:off x="7934325" y="444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31</xdr:row>
      <xdr:rowOff>0</xdr:rowOff>
    </xdr:from>
    <xdr:ext cx="184731" cy="264560"/>
    <xdr:sp macro="" textlink="">
      <xdr:nvSpPr>
        <xdr:cNvPr id="270" name="TextBox 269">
          <a:extLst>
            <a:ext uri="{FF2B5EF4-FFF2-40B4-BE49-F238E27FC236}">
              <a16:creationId xmlns:a16="http://schemas.microsoft.com/office/drawing/2014/main" id="{00000000-0008-0000-0100-00000E010000}"/>
            </a:ext>
          </a:extLst>
        </xdr:cNvPr>
        <xdr:cNvSpPr txBox="1"/>
      </xdr:nvSpPr>
      <xdr:spPr>
        <a:xfrm>
          <a:off x="7934325" y="444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30</xdr:row>
      <xdr:rowOff>0</xdr:rowOff>
    </xdr:from>
    <xdr:ext cx="184731" cy="264560"/>
    <xdr:sp macro="" textlink="">
      <xdr:nvSpPr>
        <xdr:cNvPr id="271" name="TextBox 270">
          <a:extLst>
            <a:ext uri="{FF2B5EF4-FFF2-40B4-BE49-F238E27FC236}">
              <a16:creationId xmlns:a16="http://schemas.microsoft.com/office/drawing/2014/main" id="{00000000-0008-0000-0100-00000F010000}"/>
            </a:ext>
          </a:extLst>
        </xdr:cNvPr>
        <xdr:cNvSpPr txBox="1"/>
      </xdr:nvSpPr>
      <xdr:spPr>
        <a:xfrm>
          <a:off x="7934325"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30</xdr:row>
      <xdr:rowOff>0</xdr:rowOff>
    </xdr:from>
    <xdr:ext cx="184731" cy="264560"/>
    <xdr:sp macro="" textlink="">
      <xdr:nvSpPr>
        <xdr:cNvPr id="272" name="TextBox 271">
          <a:extLst>
            <a:ext uri="{FF2B5EF4-FFF2-40B4-BE49-F238E27FC236}">
              <a16:creationId xmlns:a16="http://schemas.microsoft.com/office/drawing/2014/main" id="{00000000-0008-0000-0100-000010010000}"/>
            </a:ext>
          </a:extLst>
        </xdr:cNvPr>
        <xdr:cNvSpPr txBox="1"/>
      </xdr:nvSpPr>
      <xdr:spPr>
        <a:xfrm>
          <a:off x="7934325"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30</xdr:row>
      <xdr:rowOff>0</xdr:rowOff>
    </xdr:from>
    <xdr:ext cx="184731" cy="264560"/>
    <xdr:sp macro="" textlink="">
      <xdr:nvSpPr>
        <xdr:cNvPr id="273" name="TextBox 272">
          <a:extLst>
            <a:ext uri="{FF2B5EF4-FFF2-40B4-BE49-F238E27FC236}">
              <a16:creationId xmlns:a16="http://schemas.microsoft.com/office/drawing/2014/main" id="{00000000-0008-0000-0100-000011010000}"/>
            </a:ext>
          </a:extLst>
        </xdr:cNvPr>
        <xdr:cNvSpPr txBox="1"/>
      </xdr:nvSpPr>
      <xdr:spPr>
        <a:xfrm>
          <a:off x="7934325"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31</xdr:row>
      <xdr:rowOff>0</xdr:rowOff>
    </xdr:from>
    <xdr:ext cx="184731" cy="264560"/>
    <xdr:sp macro="" textlink="">
      <xdr:nvSpPr>
        <xdr:cNvPr id="274" name="TextBox 273">
          <a:extLst>
            <a:ext uri="{FF2B5EF4-FFF2-40B4-BE49-F238E27FC236}">
              <a16:creationId xmlns:a16="http://schemas.microsoft.com/office/drawing/2014/main" id="{00000000-0008-0000-0100-000012010000}"/>
            </a:ext>
          </a:extLst>
        </xdr:cNvPr>
        <xdr:cNvSpPr txBox="1"/>
      </xdr:nvSpPr>
      <xdr:spPr>
        <a:xfrm>
          <a:off x="7934325" y="444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30</xdr:row>
      <xdr:rowOff>0</xdr:rowOff>
    </xdr:from>
    <xdr:ext cx="184731" cy="264560"/>
    <xdr:sp macro="" textlink="">
      <xdr:nvSpPr>
        <xdr:cNvPr id="275" name="TextBox 274">
          <a:extLst>
            <a:ext uri="{FF2B5EF4-FFF2-40B4-BE49-F238E27FC236}">
              <a16:creationId xmlns:a16="http://schemas.microsoft.com/office/drawing/2014/main" id="{00000000-0008-0000-0100-000013010000}"/>
            </a:ext>
          </a:extLst>
        </xdr:cNvPr>
        <xdr:cNvSpPr txBox="1"/>
      </xdr:nvSpPr>
      <xdr:spPr>
        <a:xfrm>
          <a:off x="7934325"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31</xdr:row>
      <xdr:rowOff>0</xdr:rowOff>
    </xdr:from>
    <xdr:ext cx="184731" cy="264560"/>
    <xdr:sp macro="" textlink="">
      <xdr:nvSpPr>
        <xdr:cNvPr id="276" name="TextBox 275">
          <a:extLst>
            <a:ext uri="{FF2B5EF4-FFF2-40B4-BE49-F238E27FC236}">
              <a16:creationId xmlns:a16="http://schemas.microsoft.com/office/drawing/2014/main" id="{00000000-0008-0000-0100-000014010000}"/>
            </a:ext>
          </a:extLst>
        </xdr:cNvPr>
        <xdr:cNvSpPr txBox="1"/>
      </xdr:nvSpPr>
      <xdr:spPr>
        <a:xfrm>
          <a:off x="7934325" y="444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31</xdr:row>
      <xdr:rowOff>0</xdr:rowOff>
    </xdr:from>
    <xdr:ext cx="184731" cy="264560"/>
    <xdr:sp macro="" textlink="">
      <xdr:nvSpPr>
        <xdr:cNvPr id="277" name="TextBox 276">
          <a:extLst>
            <a:ext uri="{FF2B5EF4-FFF2-40B4-BE49-F238E27FC236}">
              <a16:creationId xmlns:a16="http://schemas.microsoft.com/office/drawing/2014/main" id="{00000000-0008-0000-0100-000015010000}"/>
            </a:ext>
          </a:extLst>
        </xdr:cNvPr>
        <xdr:cNvSpPr txBox="1"/>
      </xdr:nvSpPr>
      <xdr:spPr>
        <a:xfrm>
          <a:off x="7934325" y="444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31</xdr:row>
      <xdr:rowOff>0</xdr:rowOff>
    </xdr:from>
    <xdr:ext cx="184731" cy="264560"/>
    <xdr:sp macro="" textlink="">
      <xdr:nvSpPr>
        <xdr:cNvPr id="278" name="TextBox 277">
          <a:extLst>
            <a:ext uri="{FF2B5EF4-FFF2-40B4-BE49-F238E27FC236}">
              <a16:creationId xmlns:a16="http://schemas.microsoft.com/office/drawing/2014/main" id="{00000000-0008-0000-0100-000016010000}"/>
            </a:ext>
          </a:extLst>
        </xdr:cNvPr>
        <xdr:cNvSpPr txBox="1"/>
      </xdr:nvSpPr>
      <xdr:spPr>
        <a:xfrm>
          <a:off x="7934325" y="444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31</xdr:row>
      <xdr:rowOff>0</xdr:rowOff>
    </xdr:from>
    <xdr:ext cx="184731" cy="264560"/>
    <xdr:sp macro="" textlink="">
      <xdr:nvSpPr>
        <xdr:cNvPr id="279" name="TextBox 278">
          <a:extLst>
            <a:ext uri="{FF2B5EF4-FFF2-40B4-BE49-F238E27FC236}">
              <a16:creationId xmlns:a16="http://schemas.microsoft.com/office/drawing/2014/main" id="{00000000-0008-0000-0100-000017010000}"/>
            </a:ext>
          </a:extLst>
        </xdr:cNvPr>
        <xdr:cNvSpPr txBox="1"/>
      </xdr:nvSpPr>
      <xdr:spPr>
        <a:xfrm>
          <a:off x="7934325" y="444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31</xdr:row>
      <xdr:rowOff>0</xdr:rowOff>
    </xdr:from>
    <xdr:ext cx="184731" cy="264560"/>
    <xdr:sp macro="" textlink="">
      <xdr:nvSpPr>
        <xdr:cNvPr id="280" name="TextBox 279">
          <a:extLst>
            <a:ext uri="{FF2B5EF4-FFF2-40B4-BE49-F238E27FC236}">
              <a16:creationId xmlns:a16="http://schemas.microsoft.com/office/drawing/2014/main" id="{00000000-0008-0000-0100-000018010000}"/>
            </a:ext>
          </a:extLst>
        </xdr:cNvPr>
        <xdr:cNvSpPr txBox="1"/>
      </xdr:nvSpPr>
      <xdr:spPr>
        <a:xfrm>
          <a:off x="7934325" y="444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31</xdr:row>
      <xdr:rowOff>0</xdr:rowOff>
    </xdr:from>
    <xdr:ext cx="184731" cy="264560"/>
    <xdr:sp macro="" textlink="">
      <xdr:nvSpPr>
        <xdr:cNvPr id="281" name="TextBox 280">
          <a:extLst>
            <a:ext uri="{FF2B5EF4-FFF2-40B4-BE49-F238E27FC236}">
              <a16:creationId xmlns:a16="http://schemas.microsoft.com/office/drawing/2014/main" id="{00000000-0008-0000-0100-000019010000}"/>
            </a:ext>
          </a:extLst>
        </xdr:cNvPr>
        <xdr:cNvSpPr txBox="1"/>
      </xdr:nvSpPr>
      <xdr:spPr>
        <a:xfrm>
          <a:off x="7934325" y="444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31</xdr:row>
      <xdr:rowOff>0</xdr:rowOff>
    </xdr:from>
    <xdr:ext cx="184731" cy="264560"/>
    <xdr:sp macro="" textlink="">
      <xdr:nvSpPr>
        <xdr:cNvPr id="282" name="TextBox 281">
          <a:extLst>
            <a:ext uri="{FF2B5EF4-FFF2-40B4-BE49-F238E27FC236}">
              <a16:creationId xmlns:a16="http://schemas.microsoft.com/office/drawing/2014/main" id="{00000000-0008-0000-0100-00001A010000}"/>
            </a:ext>
          </a:extLst>
        </xdr:cNvPr>
        <xdr:cNvSpPr txBox="1"/>
      </xdr:nvSpPr>
      <xdr:spPr>
        <a:xfrm>
          <a:off x="7934325"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32</xdr:row>
      <xdr:rowOff>0</xdr:rowOff>
    </xdr:from>
    <xdr:ext cx="184731" cy="264560"/>
    <xdr:sp macro="" textlink="">
      <xdr:nvSpPr>
        <xdr:cNvPr id="283" name="TextBox 282">
          <a:extLst>
            <a:ext uri="{FF2B5EF4-FFF2-40B4-BE49-F238E27FC236}">
              <a16:creationId xmlns:a16="http://schemas.microsoft.com/office/drawing/2014/main" id="{00000000-0008-0000-0100-00001B010000}"/>
            </a:ext>
          </a:extLst>
        </xdr:cNvPr>
        <xdr:cNvSpPr txBox="1"/>
      </xdr:nvSpPr>
      <xdr:spPr>
        <a:xfrm>
          <a:off x="7934325" y="444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32</xdr:row>
      <xdr:rowOff>0</xdr:rowOff>
    </xdr:from>
    <xdr:ext cx="184731" cy="264560"/>
    <xdr:sp macro="" textlink="">
      <xdr:nvSpPr>
        <xdr:cNvPr id="284" name="TextBox 283">
          <a:extLst>
            <a:ext uri="{FF2B5EF4-FFF2-40B4-BE49-F238E27FC236}">
              <a16:creationId xmlns:a16="http://schemas.microsoft.com/office/drawing/2014/main" id="{00000000-0008-0000-0100-00001C010000}"/>
            </a:ext>
          </a:extLst>
        </xdr:cNvPr>
        <xdr:cNvSpPr txBox="1"/>
      </xdr:nvSpPr>
      <xdr:spPr>
        <a:xfrm>
          <a:off x="7934325" y="444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31</xdr:row>
      <xdr:rowOff>0</xdr:rowOff>
    </xdr:from>
    <xdr:ext cx="184731" cy="264560"/>
    <xdr:sp macro="" textlink="">
      <xdr:nvSpPr>
        <xdr:cNvPr id="285" name="TextBox 284">
          <a:extLst>
            <a:ext uri="{FF2B5EF4-FFF2-40B4-BE49-F238E27FC236}">
              <a16:creationId xmlns:a16="http://schemas.microsoft.com/office/drawing/2014/main" id="{00000000-0008-0000-0100-00001D010000}"/>
            </a:ext>
          </a:extLst>
        </xdr:cNvPr>
        <xdr:cNvSpPr txBox="1"/>
      </xdr:nvSpPr>
      <xdr:spPr>
        <a:xfrm>
          <a:off x="7934325"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31</xdr:row>
      <xdr:rowOff>0</xdr:rowOff>
    </xdr:from>
    <xdr:ext cx="184731" cy="264560"/>
    <xdr:sp macro="" textlink="">
      <xdr:nvSpPr>
        <xdr:cNvPr id="286" name="TextBox 285">
          <a:extLst>
            <a:ext uri="{FF2B5EF4-FFF2-40B4-BE49-F238E27FC236}">
              <a16:creationId xmlns:a16="http://schemas.microsoft.com/office/drawing/2014/main" id="{00000000-0008-0000-0100-00001E010000}"/>
            </a:ext>
          </a:extLst>
        </xdr:cNvPr>
        <xdr:cNvSpPr txBox="1"/>
      </xdr:nvSpPr>
      <xdr:spPr>
        <a:xfrm>
          <a:off x="7934325"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31</xdr:row>
      <xdr:rowOff>0</xdr:rowOff>
    </xdr:from>
    <xdr:ext cx="184731" cy="264560"/>
    <xdr:sp macro="" textlink="">
      <xdr:nvSpPr>
        <xdr:cNvPr id="287" name="TextBox 286">
          <a:extLst>
            <a:ext uri="{FF2B5EF4-FFF2-40B4-BE49-F238E27FC236}">
              <a16:creationId xmlns:a16="http://schemas.microsoft.com/office/drawing/2014/main" id="{00000000-0008-0000-0100-00001F010000}"/>
            </a:ext>
          </a:extLst>
        </xdr:cNvPr>
        <xdr:cNvSpPr txBox="1"/>
      </xdr:nvSpPr>
      <xdr:spPr>
        <a:xfrm>
          <a:off x="7934325"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32</xdr:row>
      <xdr:rowOff>0</xdr:rowOff>
    </xdr:from>
    <xdr:ext cx="184731" cy="264560"/>
    <xdr:sp macro="" textlink="">
      <xdr:nvSpPr>
        <xdr:cNvPr id="288" name="TextBox 287">
          <a:extLst>
            <a:ext uri="{FF2B5EF4-FFF2-40B4-BE49-F238E27FC236}">
              <a16:creationId xmlns:a16="http://schemas.microsoft.com/office/drawing/2014/main" id="{00000000-0008-0000-0100-000020010000}"/>
            </a:ext>
          </a:extLst>
        </xdr:cNvPr>
        <xdr:cNvSpPr txBox="1"/>
      </xdr:nvSpPr>
      <xdr:spPr>
        <a:xfrm>
          <a:off x="7934325" y="444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31</xdr:row>
      <xdr:rowOff>0</xdr:rowOff>
    </xdr:from>
    <xdr:ext cx="184731" cy="264560"/>
    <xdr:sp macro="" textlink="">
      <xdr:nvSpPr>
        <xdr:cNvPr id="289" name="TextBox 288">
          <a:extLst>
            <a:ext uri="{FF2B5EF4-FFF2-40B4-BE49-F238E27FC236}">
              <a16:creationId xmlns:a16="http://schemas.microsoft.com/office/drawing/2014/main" id="{00000000-0008-0000-0100-000021010000}"/>
            </a:ext>
          </a:extLst>
        </xdr:cNvPr>
        <xdr:cNvSpPr txBox="1"/>
      </xdr:nvSpPr>
      <xdr:spPr>
        <a:xfrm>
          <a:off x="7934325"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32</xdr:row>
      <xdr:rowOff>0</xdr:rowOff>
    </xdr:from>
    <xdr:ext cx="184731" cy="264560"/>
    <xdr:sp macro="" textlink="">
      <xdr:nvSpPr>
        <xdr:cNvPr id="290" name="TextBox 289">
          <a:extLst>
            <a:ext uri="{FF2B5EF4-FFF2-40B4-BE49-F238E27FC236}">
              <a16:creationId xmlns:a16="http://schemas.microsoft.com/office/drawing/2014/main" id="{00000000-0008-0000-0100-000022010000}"/>
            </a:ext>
          </a:extLst>
        </xdr:cNvPr>
        <xdr:cNvSpPr txBox="1"/>
      </xdr:nvSpPr>
      <xdr:spPr>
        <a:xfrm>
          <a:off x="7934325" y="444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32</xdr:row>
      <xdr:rowOff>0</xdr:rowOff>
    </xdr:from>
    <xdr:ext cx="184731" cy="264560"/>
    <xdr:sp macro="" textlink="">
      <xdr:nvSpPr>
        <xdr:cNvPr id="291" name="TextBox 290">
          <a:extLst>
            <a:ext uri="{FF2B5EF4-FFF2-40B4-BE49-F238E27FC236}">
              <a16:creationId xmlns:a16="http://schemas.microsoft.com/office/drawing/2014/main" id="{00000000-0008-0000-0100-000023010000}"/>
            </a:ext>
          </a:extLst>
        </xdr:cNvPr>
        <xdr:cNvSpPr txBox="1"/>
      </xdr:nvSpPr>
      <xdr:spPr>
        <a:xfrm>
          <a:off x="7934325" y="444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32</xdr:row>
      <xdr:rowOff>0</xdr:rowOff>
    </xdr:from>
    <xdr:ext cx="184731" cy="264560"/>
    <xdr:sp macro="" textlink="">
      <xdr:nvSpPr>
        <xdr:cNvPr id="292" name="TextBox 291">
          <a:extLst>
            <a:ext uri="{FF2B5EF4-FFF2-40B4-BE49-F238E27FC236}">
              <a16:creationId xmlns:a16="http://schemas.microsoft.com/office/drawing/2014/main" id="{00000000-0008-0000-0100-000024010000}"/>
            </a:ext>
          </a:extLst>
        </xdr:cNvPr>
        <xdr:cNvSpPr txBox="1"/>
      </xdr:nvSpPr>
      <xdr:spPr>
        <a:xfrm>
          <a:off x="7934325" y="444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32</xdr:row>
      <xdr:rowOff>0</xdr:rowOff>
    </xdr:from>
    <xdr:ext cx="184731" cy="264560"/>
    <xdr:sp macro="" textlink="">
      <xdr:nvSpPr>
        <xdr:cNvPr id="293" name="TextBox 292">
          <a:extLst>
            <a:ext uri="{FF2B5EF4-FFF2-40B4-BE49-F238E27FC236}">
              <a16:creationId xmlns:a16="http://schemas.microsoft.com/office/drawing/2014/main" id="{00000000-0008-0000-0100-000025010000}"/>
            </a:ext>
          </a:extLst>
        </xdr:cNvPr>
        <xdr:cNvSpPr txBox="1"/>
      </xdr:nvSpPr>
      <xdr:spPr>
        <a:xfrm>
          <a:off x="7934325" y="444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32</xdr:row>
      <xdr:rowOff>0</xdr:rowOff>
    </xdr:from>
    <xdr:ext cx="184731" cy="264560"/>
    <xdr:sp macro="" textlink="">
      <xdr:nvSpPr>
        <xdr:cNvPr id="294" name="TextBox 293">
          <a:extLst>
            <a:ext uri="{FF2B5EF4-FFF2-40B4-BE49-F238E27FC236}">
              <a16:creationId xmlns:a16="http://schemas.microsoft.com/office/drawing/2014/main" id="{00000000-0008-0000-0100-000026010000}"/>
            </a:ext>
          </a:extLst>
        </xdr:cNvPr>
        <xdr:cNvSpPr txBox="1"/>
      </xdr:nvSpPr>
      <xdr:spPr>
        <a:xfrm>
          <a:off x="7934325" y="444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32</xdr:row>
      <xdr:rowOff>0</xdr:rowOff>
    </xdr:from>
    <xdr:ext cx="184731" cy="264560"/>
    <xdr:sp macro="" textlink="">
      <xdr:nvSpPr>
        <xdr:cNvPr id="295" name="TextBox 294">
          <a:extLst>
            <a:ext uri="{FF2B5EF4-FFF2-40B4-BE49-F238E27FC236}">
              <a16:creationId xmlns:a16="http://schemas.microsoft.com/office/drawing/2014/main" id="{00000000-0008-0000-0100-000027010000}"/>
            </a:ext>
          </a:extLst>
        </xdr:cNvPr>
        <xdr:cNvSpPr txBox="1"/>
      </xdr:nvSpPr>
      <xdr:spPr>
        <a:xfrm>
          <a:off x="7934325" y="444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32</xdr:row>
      <xdr:rowOff>0</xdr:rowOff>
    </xdr:from>
    <xdr:ext cx="184731" cy="264560"/>
    <xdr:sp macro="" textlink="">
      <xdr:nvSpPr>
        <xdr:cNvPr id="296" name="TextBox 295">
          <a:extLst>
            <a:ext uri="{FF2B5EF4-FFF2-40B4-BE49-F238E27FC236}">
              <a16:creationId xmlns:a16="http://schemas.microsoft.com/office/drawing/2014/main" id="{00000000-0008-0000-0100-000028010000}"/>
            </a:ext>
          </a:extLst>
        </xdr:cNvPr>
        <xdr:cNvSpPr txBox="1"/>
      </xdr:nvSpPr>
      <xdr:spPr>
        <a:xfrm>
          <a:off x="7934325"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33</xdr:row>
      <xdr:rowOff>0</xdr:rowOff>
    </xdr:from>
    <xdr:ext cx="184731" cy="264560"/>
    <xdr:sp macro="" textlink="">
      <xdr:nvSpPr>
        <xdr:cNvPr id="297" name="TextBox 296">
          <a:extLst>
            <a:ext uri="{FF2B5EF4-FFF2-40B4-BE49-F238E27FC236}">
              <a16:creationId xmlns:a16="http://schemas.microsoft.com/office/drawing/2014/main" id="{00000000-0008-0000-0100-000029010000}"/>
            </a:ext>
          </a:extLst>
        </xdr:cNvPr>
        <xdr:cNvSpPr txBox="1"/>
      </xdr:nvSpPr>
      <xdr:spPr>
        <a:xfrm>
          <a:off x="7934325" y="444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33</xdr:row>
      <xdr:rowOff>0</xdr:rowOff>
    </xdr:from>
    <xdr:ext cx="184731" cy="264560"/>
    <xdr:sp macro="" textlink="">
      <xdr:nvSpPr>
        <xdr:cNvPr id="298" name="TextBox 297">
          <a:extLst>
            <a:ext uri="{FF2B5EF4-FFF2-40B4-BE49-F238E27FC236}">
              <a16:creationId xmlns:a16="http://schemas.microsoft.com/office/drawing/2014/main" id="{00000000-0008-0000-0100-00002A010000}"/>
            </a:ext>
          </a:extLst>
        </xdr:cNvPr>
        <xdr:cNvSpPr txBox="1"/>
      </xdr:nvSpPr>
      <xdr:spPr>
        <a:xfrm>
          <a:off x="7934325" y="444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32</xdr:row>
      <xdr:rowOff>0</xdr:rowOff>
    </xdr:from>
    <xdr:ext cx="184731" cy="264560"/>
    <xdr:sp macro="" textlink="">
      <xdr:nvSpPr>
        <xdr:cNvPr id="299" name="TextBox 298">
          <a:extLst>
            <a:ext uri="{FF2B5EF4-FFF2-40B4-BE49-F238E27FC236}">
              <a16:creationId xmlns:a16="http://schemas.microsoft.com/office/drawing/2014/main" id="{00000000-0008-0000-0100-00002B010000}"/>
            </a:ext>
          </a:extLst>
        </xdr:cNvPr>
        <xdr:cNvSpPr txBox="1"/>
      </xdr:nvSpPr>
      <xdr:spPr>
        <a:xfrm>
          <a:off x="7934325"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32</xdr:row>
      <xdr:rowOff>0</xdr:rowOff>
    </xdr:from>
    <xdr:ext cx="184731" cy="264560"/>
    <xdr:sp macro="" textlink="">
      <xdr:nvSpPr>
        <xdr:cNvPr id="300" name="TextBox 299">
          <a:extLst>
            <a:ext uri="{FF2B5EF4-FFF2-40B4-BE49-F238E27FC236}">
              <a16:creationId xmlns:a16="http://schemas.microsoft.com/office/drawing/2014/main" id="{00000000-0008-0000-0100-00002C010000}"/>
            </a:ext>
          </a:extLst>
        </xdr:cNvPr>
        <xdr:cNvSpPr txBox="1"/>
      </xdr:nvSpPr>
      <xdr:spPr>
        <a:xfrm>
          <a:off x="7934325"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32</xdr:row>
      <xdr:rowOff>0</xdr:rowOff>
    </xdr:from>
    <xdr:ext cx="184731" cy="264560"/>
    <xdr:sp macro="" textlink="">
      <xdr:nvSpPr>
        <xdr:cNvPr id="301" name="TextBox 300">
          <a:extLst>
            <a:ext uri="{FF2B5EF4-FFF2-40B4-BE49-F238E27FC236}">
              <a16:creationId xmlns:a16="http://schemas.microsoft.com/office/drawing/2014/main" id="{00000000-0008-0000-0100-00002D010000}"/>
            </a:ext>
          </a:extLst>
        </xdr:cNvPr>
        <xdr:cNvSpPr txBox="1"/>
      </xdr:nvSpPr>
      <xdr:spPr>
        <a:xfrm>
          <a:off x="7934325"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33</xdr:row>
      <xdr:rowOff>0</xdr:rowOff>
    </xdr:from>
    <xdr:ext cx="184731" cy="264560"/>
    <xdr:sp macro="" textlink="">
      <xdr:nvSpPr>
        <xdr:cNvPr id="302" name="TextBox 301">
          <a:extLst>
            <a:ext uri="{FF2B5EF4-FFF2-40B4-BE49-F238E27FC236}">
              <a16:creationId xmlns:a16="http://schemas.microsoft.com/office/drawing/2014/main" id="{00000000-0008-0000-0100-00002E010000}"/>
            </a:ext>
          </a:extLst>
        </xdr:cNvPr>
        <xdr:cNvSpPr txBox="1"/>
      </xdr:nvSpPr>
      <xdr:spPr>
        <a:xfrm>
          <a:off x="7934325" y="444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32</xdr:row>
      <xdr:rowOff>0</xdr:rowOff>
    </xdr:from>
    <xdr:ext cx="184731" cy="264560"/>
    <xdr:sp macro="" textlink="">
      <xdr:nvSpPr>
        <xdr:cNvPr id="303" name="TextBox 302">
          <a:extLst>
            <a:ext uri="{FF2B5EF4-FFF2-40B4-BE49-F238E27FC236}">
              <a16:creationId xmlns:a16="http://schemas.microsoft.com/office/drawing/2014/main" id="{00000000-0008-0000-0100-00002F010000}"/>
            </a:ext>
          </a:extLst>
        </xdr:cNvPr>
        <xdr:cNvSpPr txBox="1"/>
      </xdr:nvSpPr>
      <xdr:spPr>
        <a:xfrm>
          <a:off x="7934325"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33</xdr:row>
      <xdr:rowOff>0</xdr:rowOff>
    </xdr:from>
    <xdr:ext cx="184731" cy="264560"/>
    <xdr:sp macro="" textlink="">
      <xdr:nvSpPr>
        <xdr:cNvPr id="304" name="TextBox 303">
          <a:extLst>
            <a:ext uri="{FF2B5EF4-FFF2-40B4-BE49-F238E27FC236}">
              <a16:creationId xmlns:a16="http://schemas.microsoft.com/office/drawing/2014/main" id="{00000000-0008-0000-0100-000030010000}"/>
            </a:ext>
          </a:extLst>
        </xdr:cNvPr>
        <xdr:cNvSpPr txBox="1"/>
      </xdr:nvSpPr>
      <xdr:spPr>
        <a:xfrm>
          <a:off x="7934325" y="444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33</xdr:row>
      <xdr:rowOff>0</xdr:rowOff>
    </xdr:from>
    <xdr:ext cx="184731" cy="264560"/>
    <xdr:sp macro="" textlink="">
      <xdr:nvSpPr>
        <xdr:cNvPr id="305" name="TextBox 304">
          <a:extLst>
            <a:ext uri="{FF2B5EF4-FFF2-40B4-BE49-F238E27FC236}">
              <a16:creationId xmlns:a16="http://schemas.microsoft.com/office/drawing/2014/main" id="{00000000-0008-0000-0100-000031010000}"/>
            </a:ext>
          </a:extLst>
        </xdr:cNvPr>
        <xdr:cNvSpPr txBox="1"/>
      </xdr:nvSpPr>
      <xdr:spPr>
        <a:xfrm>
          <a:off x="7934325" y="444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33</xdr:row>
      <xdr:rowOff>0</xdr:rowOff>
    </xdr:from>
    <xdr:ext cx="184731" cy="264560"/>
    <xdr:sp macro="" textlink="">
      <xdr:nvSpPr>
        <xdr:cNvPr id="306" name="TextBox 305">
          <a:extLst>
            <a:ext uri="{FF2B5EF4-FFF2-40B4-BE49-F238E27FC236}">
              <a16:creationId xmlns:a16="http://schemas.microsoft.com/office/drawing/2014/main" id="{00000000-0008-0000-0100-000032010000}"/>
            </a:ext>
          </a:extLst>
        </xdr:cNvPr>
        <xdr:cNvSpPr txBox="1"/>
      </xdr:nvSpPr>
      <xdr:spPr>
        <a:xfrm>
          <a:off x="7934325" y="444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33</xdr:row>
      <xdr:rowOff>0</xdr:rowOff>
    </xdr:from>
    <xdr:ext cx="184731" cy="264560"/>
    <xdr:sp macro="" textlink="">
      <xdr:nvSpPr>
        <xdr:cNvPr id="307" name="TextBox 306">
          <a:extLst>
            <a:ext uri="{FF2B5EF4-FFF2-40B4-BE49-F238E27FC236}">
              <a16:creationId xmlns:a16="http://schemas.microsoft.com/office/drawing/2014/main" id="{00000000-0008-0000-0100-000033010000}"/>
            </a:ext>
          </a:extLst>
        </xdr:cNvPr>
        <xdr:cNvSpPr txBox="1"/>
      </xdr:nvSpPr>
      <xdr:spPr>
        <a:xfrm>
          <a:off x="7934325" y="444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33</xdr:row>
      <xdr:rowOff>0</xdr:rowOff>
    </xdr:from>
    <xdr:ext cx="184731" cy="264560"/>
    <xdr:sp macro="" textlink="">
      <xdr:nvSpPr>
        <xdr:cNvPr id="308" name="TextBox 307">
          <a:extLst>
            <a:ext uri="{FF2B5EF4-FFF2-40B4-BE49-F238E27FC236}">
              <a16:creationId xmlns:a16="http://schemas.microsoft.com/office/drawing/2014/main" id="{00000000-0008-0000-0100-000034010000}"/>
            </a:ext>
          </a:extLst>
        </xdr:cNvPr>
        <xdr:cNvSpPr txBox="1"/>
      </xdr:nvSpPr>
      <xdr:spPr>
        <a:xfrm>
          <a:off x="7934325" y="444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33</xdr:row>
      <xdr:rowOff>0</xdr:rowOff>
    </xdr:from>
    <xdr:ext cx="184731" cy="264560"/>
    <xdr:sp macro="" textlink="">
      <xdr:nvSpPr>
        <xdr:cNvPr id="309" name="TextBox 308">
          <a:extLst>
            <a:ext uri="{FF2B5EF4-FFF2-40B4-BE49-F238E27FC236}">
              <a16:creationId xmlns:a16="http://schemas.microsoft.com/office/drawing/2014/main" id="{00000000-0008-0000-0100-000035010000}"/>
            </a:ext>
          </a:extLst>
        </xdr:cNvPr>
        <xdr:cNvSpPr txBox="1"/>
      </xdr:nvSpPr>
      <xdr:spPr>
        <a:xfrm>
          <a:off x="7934325" y="444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33</xdr:row>
      <xdr:rowOff>0</xdr:rowOff>
    </xdr:from>
    <xdr:ext cx="184731" cy="264560"/>
    <xdr:sp macro="" textlink="">
      <xdr:nvSpPr>
        <xdr:cNvPr id="310" name="TextBox 309">
          <a:extLst>
            <a:ext uri="{FF2B5EF4-FFF2-40B4-BE49-F238E27FC236}">
              <a16:creationId xmlns:a16="http://schemas.microsoft.com/office/drawing/2014/main" id="{00000000-0008-0000-0100-000036010000}"/>
            </a:ext>
          </a:extLst>
        </xdr:cNvPr>
        <xdr:cNvSpPr txBox="1"/>
      </xdr:nvSpPr>
      <xdr:spPr>
        <a:xfrm>
          <a:off x="7934325"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34</xdr:row>
      <xdr:rowOff>0</xdr:rowOff>
    </xdr:from>
    <xdr:ext cx="184731" cy="264560"/>
    <xdr:sp macro="" textlink="">
      <xdr:nvSpPr>
        <xdr:cNvPr id="311" name="TextBox 310">
          <a:extLst>
            <a:ext uri="{FF2B5EF4-FFF2-40B4-BE49-F238E27FC236}">
              <a16:creationId xmlns:a16="http://schemas.microsoft.com/office/drawing/2014/main" id="{00000000-0008-0000-0100-000037010000}"/>
            </a:ext>
          </a:extLst>
        </xdr:cNvPr>
        <xdr:cNvSpPr txBox="1"/>
      </xdr:nvSpPr>
      <xdr:spPr>
        <a:xfrm>
          <a:off x="7934325" y="444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34</xdr:row>
      <xdr:rowOff>0</xdr:rowOff>
    </xdr:from>
    <xdr:ext cx="184731" cy="264560"/>
    <xdr:sp macro="" textlink="">
      <xdr:nvSpPr>
        <xdr:cNvPr id="312" name="TextBox 311">
          <a:extLst>
            <a:ext uri="{FF2B5EF4-FFF2-40B4-BE49-F238E27FC236}">
              <a16:creationId xmlns:a16="http://schemas.microsoft.com/office/drawing/2014/main" id="{00000000-0008-0000-0100-000038010000}"/>
            </a:ext>
          </a:extLst>
        </xdr:cNvPr>
        <xdr:cNvSpPr txBox="1"/>
      </xdr:nvSpPr>
      <xdr:spPr>
        <a:xfrm>
          <a:off x="7934325" y="444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33</xdr:row>
      <xdr:rowOff>0</xdr:rowOff>
    </xdr:from>
    <xdr:ext cx="184731" cy="264560"/>
    <xdr:sp macro="" textlink="">
      <xdr:nvSpPr>
        <xdr:cNvPr id="313" name="TextBox 312">
          <a:extLst>
            <a:ext uri="{FF2B5EF4-FFF2-40B4-BE49-F238E27FC236}">
              <a16:creationId xmlns:a16="http://schemas.microsoft.com/office/drawing/2014/main" id="{00000000-0008-0000-0100-000039010000}"/>
            </a:ext>
          </a:extLst>
        </xdr:cNvPr>
        <xdr:cNvSpPr txBox="1"/>
      </xdr:nvSpPr>
      <xdr:spPr>
        <a:xfrm>
          <a:off x="7934325"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33</xdr:row>
      <xdr:rowOff>0</xdr:rowOff>
    </xdr:from>
    <xdr:ext cx="184731" cy="264560"/>
    <xdr:sp macro="" textlink="">
      <xdr:nvSpPr>
        <xdr:cNvPr id="314" name="TextBox 313">
          <a:extLst>
            <a:ext uri="{FF2B5EF4-FFF2-40B4-BE49-F238E27FC236}">
              <a16:creationId xmlns:a16="http://schemas.microsoft.com/office/drawing/2014/main" id="{00000000-0008-0000-0100-00003A010000}"/>
            </a:ext>
          </a:extLst>
        </xdr:cNvPr>
        <xdr:cNvSpPr txBox="1"/>
      </xdr:nvSpPr>
      <xdr:spPr>
        <a:xfrm>
          <a:off x="7934325"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33</xdr:row>
      <xdr:rowOff>0</xdr:rowOff>
    </xdr:from>
    <xdr:ext cx="184731" cy="264560"/>
    <xdr:sp macro="" textlink="">
      <xdr:nvSpPr>
        <xdr:cNvPr id="315" name="TextBox 314">
          <a:extLst>
            <a:ext uri="{FF2B5EF4-FFF2-40B4-BE49-F238E27FC236}">
              <a16:creationId xmlns:a16="http://schemas.microsoft.com/office/drawing/2014/main" id="{00000000-0008-0000-0100-00003B010000}"/>
            </a:ext>
          </a:extLst>
        </xdr:cNvPr>
        <xdr:cNvSpPr txBox="1"/>
      </xdr:nvSpPr>
      <xdr:spPr>
        <a:xfrm>
          <a:off x="7934325"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34</xdr:row>
      <xdr:rowOff>0</xdr:rowOff>
    </xdr:from>
    <xdr:ext cx="184731" cy="264560"/>
    <xdr:sp macro="" textlink="">
      <xdr:nvSpPr>
        <xdr:cNvPr id="316" name="TextBox 315">
          <a:extLst>
            <a:ext uri="{FF2B5EF4-FFF2-40B4-BE49-F238E27FC236}">
              <a16:creationId xmlns:a16="http://schemas.microsoft.com/office/drawing/2014/main" id="{00000000-0008-0000-0100-00003C010000}"/>
            </a:ext>
          </a:extLst>
        </xdr:cNvPr>
        <xdr:cNvSpPr txBox="1"/>
      </xdr:nvSpPr>
      <xdr:spPr>
        <a:xfrm>
          <a:off x="7934325" y="444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33</xdr:row>
      <xdr:rowOff>0</xdr:rowOff>
    </xdr:from>
    <xdr:ext cx="184731" cy="264560"/>
    <xdr:sp macro="" textlink="">
      <xdr:nvSpPr>
        <xdr:cNvPr id="317" name="TextBox 316">
          <a:extLst>
            <a:ext uri="{FF2B5EF4-FFF2-40B4-BE49-F238E27FC236}">
              <a16:creationId xmlns:a16="http://schemas.microsoft.com/office/drawing/2014/main" id="{00000000-0008-0000-0100-00003D010000}"/>
            </a:ext>
          </a:extLst>
        </xdr:cNvPr>
        <xdr:cNvSpPr txBox="1"/>
      </xdr:nvSpPr>
      <xdr:spPr>
        <a:xfrm>
          <a:off x="7934325"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34</xdr:row>
      <xdr:rowOff>0</xdr:rowOff>
    </xdr:from>
    <xdr:ext cx="184731" cy="264560"/>
    <xdr:sp macro="" textlink="">
      <xdr:nvSpPr>
        <xdr:cNvPr id="318" name="TextBox 317">
          <a:extLst>
            <a:ext uri="{FF2B5EF4-FFF2-40B4-BE49-F238E27FC236}">
              <a16:creationId xmlns:a16="http://schemas.microsoft.com/office/drawing/2014/main" id="{00000000-0008-0000-0100-00003E010000}"/>
            </a:ext>
          </a:extLst>
        </xdr:cNvPr>
        <xdr:cNvSpPr txBox="1"/>
      </xdr:nvSpPr>
      <xdr:spPr>
        <a:xfrm>
          <a:off x="7934325" y="444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34</xdr:row>
      <xdr:rowOff>0</xdr:rowOff>
    </xdr:from>
    <xdr:ext cx="184731" cy="264560"/>
    <xdr:sp macro="" textlink="">
      <xdr:nvSpPr>
        <xdr:cNvPr id="319" name="TextBox 318">
          <a:extLst>
            <a:ext uri="{FF2B5EF4-FFF2-40B4-BE49-F238E27FC236}">
              <a16:creationId xmlns:a16="http://schemas.microsoft.com/office/drawing/2014/main" id="{00000000-0008-0000-0100-00003F010000}"/>
            </a:ext>
          </a:extLst>
        </xdr:cNvPr>
        <xdr:cNvSpPr txBox="1"/>
      </xdr:nvSpPr>
      <xdr:spPr>
        <a:xfrm>
          <a:off x="7934325" y="444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34</xdr:row>
      <xdr:rowOff>0</xdr:rowOff>
    </xdr:from>
    <xdr:ext cx="184731" cy="264560"/>
    <xdr:sp macro="" textlink="">
      <xdr:nvSpPr>
        <xdr:cNvPr id="320" name="TextBox 319">
          <a:extLst>
            <a:ext uri="{FF2B5EF4-FFF2-40B4-BE49-F238E27FC236}">
              <a16:creationId xmlns:a16="http://schemas.microsoft.com/office/drawing/2014/main" id="{00000000-0008-0000-0100-000040010000}"/>
            </a:ext>
          </a:extLst>
        </xdr:cNvPr>
        <xdr:cNvSpPr txBox="1"/>
      </xdr:nvSpPr>
      <xdr:spPr>
        <a:xfrm>
          <a:off x="7934325" y="444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34</xdr:row>
      <xdr:rowOff>0</xdr:rowOff>
    </xdr:from>
    <xdr:ext cx="184731" cy="264560"/>
    <xdr:sp macro="" textlink="">
      <xdr:nvSpPr>
        <xdr:cNvPr id="321" name="TextBox 320">
          <a:extLst>
            <a:ext uri="{FF2B5EF4-FFF2-40B4-BE49-F238E27FC236}">
              <a16:creationId xmlns:a16="http://schemas.microsoft.com/office/drawing/2014/main" id="{00000000-0008-0000-0100-000041010000}"/>
            </a:ext>
          </a:extLst>
        </xdr:cNvPr>
        <xdr:cNvSpPr txBox="1"/>
      </xdr:nvSpPr>
      <xdr:spPr>
        <a:xfrm>
          <a:off x="7934325" y="444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34</xdr:row>
      <xdr:rowOff>0</xdr:rowOff>
    </xdr:from>
    <xdr:ext cx="184731" cy="264560"/>
    <xdr:sp macro="" textlink="">
      <xdr:nvSpPr>
        <xdr:cNvPr id="322" name="TextBox 321">
          <a:extLst>
            <a:ext uri="{FF2B5EF4-FFF2-40B4-BE49-F238E27FC236}">
              <a16:creationId xmlns:a16="http://schemas.microsoft.com/office/drawing/2014/main" id="{00000000-0008-0000-0100-000042010000}"/>
            </a:ext>
          </a:extLst>
        </xdr:cNvPr>
        <xdr:cNvSpPr txBox="1"/>
      </xdr:nvSpPr>
      <xdr:spPr>
        <a:xfrm>
          <a:off x="7934325" y="444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34</xdr:row>
      <xdr:rowOff>0</xdr:rowOff>
    </xdr:from>
    <xdr:ext cx="184731" cy="264560"/>
    <xdr:sp macro="" textlink="">
      <xdr:nvSpPr>
        <xdr:cNvPr id="323" name="TextBox 322">
          <a:extLst>
            <a:ext uri="{FF2B5EF4-FFF2-40B4-BE49-F238E27FC236}">
              <a16:creationId xmlns:a16="http://schemas.microsoft.com/office/drawing/2014/main" id="{00000000-0008-0000-0100-000043010000}"/>
            </a:ext>
          </a:extLst>
        </xdr:cNvPr>
        <xdr:cNvSpPr txBox="1"/>
      </xdr:nvSpPr>
      <xdr:spPr>
        <a:xfrm>
          <a:off x="7934325" y="444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34</xdr:row>
      <xdr:rowOff>0</xdr:rowOff>
    </xdr:from>
    <xdr:ext cx="184731" cy="264560"/>
    <xdr:sp macro="" textlink="">
      <xdr:nvSpPr>
        <xdr:cNvPr id="324" name="TextBox 323">
          <a:extLst>
            <a:ext uri="{FF2B5EF4-FFF2-40B4-BE49-F238E27FC236}">
              <a16:creationId xmlns:a16="http://schemas.microsoft.com/office/drawing/2014/main" id="{00000000-0008-0000-0100-000044010000}"/>
            </a:ext>
          </a:extLst>
        </xdr:cNvPr>
        <xdr:cNvSpPr txBox="1"/>
      </xdr:nvSpPr>
      <xdr:spPr>
        <a:xfrm>
          <a:off x="7934325"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35</xdr:row>
      <xdr:rowOff>0</xdr:rowOff>
    </xdr:from>
    <xdr:ext cx="184731" cy="264560"/>
    <xdr:sp macro="" textlink="">
      <xdr:nvSpPr>
        <xdr:cNvPr id="325" name="TextBox 324">
          <a:extLst>
            <a:ext uri="{FF2B5EF4-FFF2-40B4-BE49-F238E27FC236}">
              <a16:creationId xmlns:a16="http://schemas.microsoft.com/office/drawing/2014/main" id="{00000000-0008-0000-0100-000045010000}"/>
            </a:ext>
          </a:extLst>
        </xdr:cNvPr>
        <xdr:cNvSpPr txBox="1"/>
      </xdr:nvSpPr>
      <xdr:spPr>
        <a:xfrm>
          <a:off x="7934325" y="444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35</xdr:row>
      <xdr:rowOff>0</xdr:rowOff>
    </xdr:from>
    <xdr:ext cx="184731" cy="264560"/>
    <xdr:sp macro="" textlink="">
      <xdr:nvSpPr>
        <xdr:cNvPr id="326" name="TextBox 325">
          <a:extLst>
            <a:ext uri="{FF2B5EF4-FFF2-40B4-BE49-F238E27FC236}">
              <a16:creationId xmlns:a16="http://schemas.microsoft.com/office/drawing/2014/main" id="{00000000-0008-0000-0100-000046010000}"/>
            </a:ext>
          </a:extLst>
        </xdr:cNvPr>
        <xdr:cNvSpPr txBox="1"/>
      </xdr:nvSpPr>
      <xdr:spPr>
        <a:xfrm>
          <a:off x="7934325" y="444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34</xdr:row>
      <xdr:rowOff>0</xdr:rowOff>
    </xdr:from>
    <xdr:ext cx="184731" cy="264560"/>
    <xdr:sp macro="" textlink="">
      <xdr:nvSpPr>
        <xdr:cNvPr id="327" name="TextBox 326">
          <a:extLst>
            <a:ext uri="{FF2B5EF4-FFF2-40B4-BE49-F238E27FC236}">
              <a16:creationId xmlns:a16="http://schemas.microsoft.com/office/drawing/2014/main" id="{00000000-0008-0000-0100-000047010000}"/>
            </a:ext>
          </a:extLst>
        </xdr:cNvPr>
        <xdr:cNvSpPr txBox="1"/>
      </xdr:nvSpPr>
      <xdr:spPr>
        <a:xfrm>
          <a:off x="7934325"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34</xdr:row>
      <xdr:rowOff>0</xdr:rowOff>
    </xdr:from>
    <xdr:ext cx="184731" cy="264560"/>
    <xdr:sp macro="" textlink="">
      <xdr:nvSpPr>
        <xdr:cNvPr id="328" name="TextBox 327">
          <a:extLst>
            <a:ext uri="{FF2B5EF4-FFF2-40B4-BE49-F238E27FC236}">
              <a16:creationId xmlns:a16="http://schemas.microsoft.com/office/drawing/2014/main" id="{00000000-0008-0000-0100-000048010000}"/>
            </a:ext>
          </a:extLst>
        </xdr:cNvPr>
        <xdr:cNvSpPr txBox="1"/>
      </xdr:nvSpPr>
      <xdr:spPr>
        <a:xfrm>
          <a:off x="7934325"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34</xdr:row>
      <xdr:rowOff>0</xdr:rowOff>
    </xdr:from>
    <xdr:ext cx="184731" cy="264560"/>
    <xdr:sp macro="" textlink="">
      <xdr:nvSpPr>
        <xdr:cNvPr id="329" name="TextBox 328">
          <a:extLst>
            <a:ext uri="{FF2B5EF4-FFF2-40B4-BE49-F238E27FC236}">
              <a16:creationId xmlns:a16="http://schemas.microsoft.com/office/drawing/2014/main" id="{00000000-0008-0000-0100-000049010000}"/>
            </a:ext>
          </a:extLst>
        </xdr:cNvPr>
        <xdr:cNvSpPr txBox="1"/>
      </xdr:nvSpPr>
      <xdr:spPr>
        <a:xfrm>
          <a:off x="7934325"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35</xdr:row>
      <xdr:rowOff>0</xdr:rowOff>
    </xdr:from>
    <xdr:ext cx="184731" cy="264560"/>
    <xdr:sp macro="" textlink="">
      <xdr:nvSpPr>
        <xdr:cNvPr id="330" name="TextBox 329">
          <a:extLst>
            <a:ext uri="{FF2B5EF4-FFF2-40B4-BE49-F238E27FC236}">
              <a16:creationId xmlns:a16="http://schemas.microsoft.com/office/drawing/2014/main" id="{00000000-0008-0000-0100-00004A010000}"/>
            </a:ext>
          </a:extLst>
        </xdr:cNvPr>
        <xdr:cNvSpPr txBox="1"/>
      </xdr:nvSpPr>
      <xdr:spPr>
        <a:xfrm>
          <a:off x="7934325" y="444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34</xdr:row>
      <xdr:rowOff>0</xdr:rowOff>
    </xdr:from>
    <xdr:ext cx="184731" cy="264560"/>
    <xdr:sp macro="" textlink="">
      <xdr:nvSpPr>
        <xdr:cNvPr id="331" name="TextBox 330">
          <a:extLst>
            <a:ext uri="{FF2B5EF4-FFF2-40B4-BE49-F238E27FC236}">
              <a16:creationId xmlns:a16="http://schemas.microsoft.com/office/drawing/2014/main" id="{00000000-0008-0000-0100-00004B010000}"/>
            </a:ext>
          </a:extLst>
        </xdr:cNvPr>
        <xdr:cNvSpPr txBox="1"/>
      </xdr:nvSpPr>
      <xdr:spPr>
        <a:xfrm>
          <a:off x="7934325"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35</xdr:row>
      <xdr:rowOff>0</xdr:rowOff>
    </xdr:from>
    <xdr:ext cx="184731" cy="264560"/>
    <xdr:sp macro="" textlink="">
      <xdr:nvSpPr>
        <xdr:cNvPr id="332" name="TextBox 331">
          <a:extLst>
            <a:ext uri="{FF2B5EF4-FFF2-40B4-BE49-F238E27FC236}">
              <a16:creationId xmlns:a16="http://schemas.microsoft.com/office/drawing/2014/main" id="{00000000-0008-0000-0100-00004C010000}"/>
            </a:ext>
          </a:extLst>
        </xdr:cNvPr>
        <xdr:cNvSpPr txBox="1"/>
      </xdr:nvSpPr>
      <xdr:spPr>
        <a:xfrm>
          <a:off x="7934325" y="444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35</xdr:row>
      <xdr:rowOff>0</xdr:rowOff>
    </xdr:from>
    <xdr:ext cx="184731" cy="264560"/>
    <xdr:sp macro="" textlink="">
      <xdr:nvSpPr>
        <xdr:cNvPr id="333" name="TextBox 332">
          <a:extLst>
            <a:ext uri="{FF2B5EF4-FFF2-40B4-BE49-F238E27FC236}">
              <a16:creationId xmlns:a16="http://schemas.microsoft.com/office/drawing/2014/main" id="{00000000-0008-0000-0100-00004D010000}"/>
            </a:ext>
          </a:extLst>
        </xdr:cNvPr>
        <xdr:cNvSpPr txBox="1"/>
      </xdr:nvSpPr>
      <xdr:spPr>
        <a:xfrm>
          <a:off x="7934325" y="444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35</xdr:row>
      <xdr:rowOff>0</xdr:rowOff>
    </xdr:from>
    <xdr:ext cx="184731" cy="264560"/>
    <xdr:sp macro="" textlink="">
      <xdr:nvSpPr>
        <xdr:cNvPr id="334" name="TextBox 333">
          <a:extLst>
            <a:ext uri="{FF2B5EF4-FFF2-40B4-BE49-F238E27FC236}">
              <a16:creationId xmlns:a16="http://schemas.microsoft.com/office/drawing/2014/main" id="{00000000-0008-0000-0100-00004E010000}"/>
            </a:ext>
          </a:extLst>
        </xdr:cNvPr>
        <xdr:cNvSpPr txBox="1"/>
      </xdr:nvSpPr>
      <xdr:spPr>
        <a:xfrm>
          <a:off x="7934325" y="444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35</xdr:row>
      <xdr:rowOff>0</xdr:rowOff>
    </xdr:from>
    <xdr:ext cx="184731" cy="264560"/>
    <xdr:sp macro="" textlink="">
      <xdr:nvSpPr>
        <xdr:cNvPr id="335" name="TextBox 334">
          <a:extLst>
            <a:ext uri="{FF2B5EF4-FFF2-40B4-BE49-F238E27FC236}">
              <a16:creationId xmlns:a16="http://schemas.microsoft.com/office/drawing/2014/main" id="{00000000-0008-0000-0100-00004F010000}"/>
            </a:ext>
          </a:extLst>
        </xdr:cNvPr>
        <xdr:cNvSpPr txBox="1"/>
      </xdr:nvSpPr>
      <xdr:spPr>
        <a:xfrm>
          <a:off x="7934325" y="444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35</xdr:row>
      <xdr:rowOff>0</xdr:rowOff>
    </xdr:from>
    <xdr:ext cx="184731" cy="264560"/>
    <xdr:sp macro="" textlink="">
      <xdr:nvSpPr>
        <xdr:cNvPr id="336" name="TextBox 335">
          <a:extLst>
            <a:ext uri="{FF2B5EF4-FFF2-40B4-BE49-F238E27FC236}">
              <a16:creationId xmlns:a16="http://schemas.microsoft.com/office/drawing/2014/main" id="{00000000-0008-0000-0100-000050010000}"/>
            </a:ext>
          </a:extLst>
        </xdr:cNvPr>
        <xdr:cNvSpPr txBox="1"/>
      </xdr:nvSpPr>
      <xdr:spPr>
        <a:xfrm>
          <a:off x="7934325" y="444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35</xdr:row>
      <xdr:rowOff>0</xdr:rowOff>
    </xdr:from>
    <xdr:ext cx="184731" cy="264560"/>
    <xdr:sp macro="" textlink="">
      <xdr:nvSpPr>
        <xdr:cNvPr id="337" name="TextBox 336">
          <a:extLst>
            <a:ext uri="{FF2B5EF4-FFF2-40B4-BE49-F238E27FC236}">
              <a16:creationId xmlns:a16="http://schemas.microsoft.com/office/drawing/2014/main" id="{00000000-0008-0000-0100-000051010000}"/>
            </a:ext>
          </a:extLst>
        </xdr:cNvPr>
        <xdr:cNvSpPr txBox="1"/>
      </xdr:nvSpPr>
      <xdr:spPr>
        <a:xfrm>
          <a:off x="7934325" y="444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35</xdr:row>
      <xdr:rowOff>0</xdr:rowOff>
    </xdr:from>
    <xdr:ext cx="184731" cy="264560"/>
    <xdr:sp macro="" textlink="">
      <xdr:nvSpPr>
        <xdr:cNvPr id="338" name="TextBox 337">
          <a:extLst>
            <a:ext uri="{FF2B5EF4-FFF2-40B4-BE49-F238E27FC236}">
              <a16:creationId xmlns:a16="http://schemas.microsoft.com/office/drawing/2014/main" id="{00000000-0008-0000-0100-000052010000}"/>
            </a:ext>
          </a:extLst>
        </xdr:cNvPr>
        <xdr:cNvSpPr txBox="1"/>
      </xdr:nvSpPr>
      <xdr:spPr>
        <a:xfrm>
          <a:off x="7934325"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36</xdr:row>
      <xdr:rowOff>0</xdr:rowOff>
    </xdr:from>
    <xdr:ext cx="184731" cy="264560"/>
    <xdr:sp macro="" textlink="">
      <xdr:nvSpPr>
        <xdr:cNvPr id="339" name="TextBox 338">
          <a:extLst>
            <a:ext uri="{FF2B5EF4-FFF2-40B4-BE49-F238E27FC236}">
              <a16:creationId xmlns:a16="http://schemas.microsoft.com/office/drawing/2014/main" id="{00000000-0008-0000-0100-000053010000}"/>
            </a:ext>
          </a:extLst>
        </xdr:cNvPr>
        <xdr:cNvSpPr txBox="1"/>
      </xdr:nvSpPr>
      <xdr:spPr>
        <a:xfrm>
          <a:off x="7934325" y="444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36</xdr:row>
      <xdr:rowOff>0</xdr:rowOff>
    </xdr:from>
    <xdr:ext cx="184731" cy="264560"/>
    <xdr:sp macro="" textlink="">
      <xdr:nvSpPr>
        <xdr:cNvPr id="340" name="TextBox 339">
          <a:extLst>
            <a:ext uri="{FF2B5EF4-FFF2-40B4-BE49-F238E27FC236}">
              <a16:creationId xmlns:a16="http://schemas.microsoft.com/office/drawing/2014/main" id="{00000000-0008-0000-0100-000054010000}"/>
            </a:ext>
          </a:extLst>
        </xdr:cNvPr>
        <xdr:cNvSpPr txBox="1"/>
      </xdr:nvSpPr>
      <xdr:spPr>
        <a:xfrm>
          <a:off x="7934325" y="444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35</xdr:row>
      <xdr:rowOff>0</xdr:rowOff>
    </xdr:from>
    <xdr:ext cx="184731" cy="264560"/>
    <xdr:sp macro="" textlink="">
      <xdr:nvSpPr>
        <xdr:cNvPr id="341" name="TextBox 340">
          <a:extLst>
            <a:ext uri="{FF2B5EF4-FFF2-40B4-BE49-F238E27FC236}">
              <a16:creationId xmlns:a16="http://schemas.microsoft.com/office/drawing/2014/main" id="{00000000-0008-0000-0100-000055010000}"/>
            </a:ext>
          </a:extLst>
        </xdr:cNvPr>
        <xdr:cNvSpPr txBox="1"/>
      </xdr:nvSpPr>
      <xdr:spPr>
        <a:xfrm>
          <a:off x="7934325"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35</xdr:row>
      <xdr:rowOff>0</xdr:rowOff>
    </xdr:from>
    <xdr:ext cx="184731" cy="264560"/>
    <xdr:sp macro="" textlink="">
      <xdr:nvSpPr>
        <xdr:cNvPr id="342" name="TextBox 341">
          <a:extLst>
            <a:ext uri="{FF2B5EF4-FFF2-40B4-BE49-F238E27FC236}">
              <a16:creationId xmlns:a16="http://schemas.microsoft.com/office/drawing/2014/main" id="{00000000-0008-0000-0100-000056010000}"/>
            </a:ext>
          </a:extLst>
        </xdr:cNvPr>
        <xdr:cNvSpPr txBox="1"/>
      </xdr:nvSpPr>
      <xdr:spPr>
        <a:xfrm>
          <a:off x="7934325"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35</xdr:row>
      <xdr:rowOff>0</xdr:rowOff>
    </xdr:from>
    <xdr:ext cx="184731" cy="264560"/>
    <xdr:sp macro="" textlink="">
      <xdr:nvSpPr>
        <xdr:cNvPr id="343" name="TextBox 342">
          <a:extLst>
            <a:ext uri="{FF2B5EF4-FFF2-40B4-BE49-F238E27FC236}">
              <a16:creationId xmlns:a16="http://schemas.microsoft.com/office/drawing/2014/main" id="{00000000-0008-0000-0100-000057010000}"/>
            </a:ext>
          </a:extLst>
        </xdr:cNvPr>
        <xdr:cNvSpPr txBox="1"/>
      </xdr:nvSpPr>
      <xdr:spPr>
        <a:xfrm>
          <a:off x="7934325"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36</xdr:row>
      <xdr:rowOff>0</xdr:rowOff>
    </xdr:from>
    <xdr:ext cx="184731" cy="264560"/>
    <xdr:sp macro="" textlink="">
      <xdr:nvSpPr>
        <xdr:cNvPr id="344" name="TextBox 343">
          <a:extLst>
            <a:ext uri="{FF2B5EF4-FFF2-40B4-BE49-F238E27FC236}">
              <a16:creationId xmlns:a16="http://schemas.microsoft.com/office/drawing/2014/main" id="{00000000-0008-0000-0100-000058010000}"/>
            </a:ext>
          </a:extLst>
        </xdr:cNvPr>
        <xdr:cNvSpPr txBox="1"/>
      </xdr:nvSpPr>
      <xdr:spPr>
        <a:xfrm>
          <a:off x="7934325" y="444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35</xdr:row>
      <xdr:rowOff>0</xdr:rowOff>
    </xdr:from>
    <xdr:ext cx="184731" cy="264560"/>
    <xdr:sp macro="" textlink="">
      <xdr:nvSpPr>
        <xdr:cNvPr id="345" name="TextBox 344">
          <a:extLst>
            <a:ext uri="{FF2B5EF4-FFF2-40B4-BE49-F238E27FC236}">
              <a16:creationId xmlns:a16="http://schemas.microsoft.com/office/drawing/2014/main" id="{00000000-0008-0000-0100-000059010000}"/>
            </a:ext>
          </a:extLst>
        </xdr:cNvPr>
        <xdr:cNvSpPr txBox="1"/>
      </xdr:nvSpPr>
      <xdr:spPr>
        <a:xfrm>
          <a:off x="7934325"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36</xdr:row>
      <xdr:rowOff>0</xdr:rowOff>
    </xdr:from>
    <xdr:ext cx="184731" cy="264560"/>
    <xdr:sp macro="" textlink="">
      <xdr:nvSpPr>
        <xdr:cNvPr id="346" name="TextBox 345">
          <a:extLst>
            <a:ext uri="{FF2B5EF4-FFF2-40B4-BE49-F238E27FC236}">
              <a16:creationId xmlns:a16="http://schemas.microsoft.com/office/drawing/2014/main" id="{00000000-0008-0000-0100-00005A010000}"/>
            </a:ext>
          </a:extLst>
        </xdr:cNvPr>
        <xdr:cNvSpPr txBox="1"/>
      </xdr:nvSpPr>
      <xdr:spPr>
        <a:xfrm>
          <a:off x="7934325" y="444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36</xdr:row>
      <xdr:rowOff>0</xdr:rowOff>
    </xdr:from>
    <xdr:ext cx="184731" cy="264560"/>
    <xdr:sp macro="" textlink="">
      <xdr:nvSpPr>
        <xdr:cNvPr id="347" name="TextBox 346">
          <a:extLst>
            <a:ext uri="{FF2B5EF4-FFF2-40B4-BE49-F238E27FC236}">
              <a16:creationId xmlns:a16="http://schemas.microsoft.com/office/drawing/2014/main" id="{00000000-0008-0000-0100-00005B010000}"/>
            </a:ext>
          </a:extLst>
        </xdr:cNvPr>
        <xdr:cNvSpPr txBox="1"/>
      </xdr:nvSpPr>
      <xdr:spPr>
        <a:xfrm>
          <a:off x="7934325" y="444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36</xdr:row>
      <xdr:rowOff>0</xdr:rowOff>
    </xdr:from>
    <xdr:ext cx="184731" cy="264560"/>
    <xdr:sp macro="" textlink="">
      <xdr:nvSpPr>
        <xdr:cNvPr id="348" name="TextBox 347">
          <a:extLst>
            <a:ext uri="{FF2B5EF4-FFF2-40B4-BE49-F238E27FC236}">
              <a16:creationId xmlns:a16="http://schemas.microsoft.com/office/drawing/2014/main" id="{00000000-0008-0000-0100-00005C010000}"/>
            </a:ext>
          </a:extLst>
        </xdr:cNvPr>
        <xdr:cNvSpPr txBox="1"/>
      </xdr:nvSpPr>
      <xdr:spPr>
        <a:xfrm>
          <a:off x="7934325" y="444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36</xdr:row>
      <xdr:rowOff>0</xdr:rowOff>
    </xdr:from>
    <xdr:ext cx="184731" cy="264560"/>
    <xdr:sp macro="" textlink="">
      <xdr:nvSpPr>
        <xdr:cNvPr id="349" name="TextBox 348">
          <a:extLst>
            <a:ext uri="{FF2B5EF4-FFF2-40B4-BE49-F238E27FC236}">
              <a16:creationId xmlns:a16="http://schemas.microsoft.com/office/drawing/2014/main" id="{00000000-0008-0000-0100-00005D010000}"/>
            </a:ext>
          </a:extLst>
        </xdr:cNvPr>
        <xdr:cNvSpPr txBox="1"/>
      </xdr:nvSpPr>
      <xdr:spPr>
        <a:xfrm>
          <a:off x="7934325" y="444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36</xdr:row>
      <xdr:rowOff>0</xdr:rowOff>
    </xdr:from>
    <xdr:ext cx="184731" cy="264560"/>
    <xdr:sp macro="" textlink="">
      <xdr:nvSpPr>
        <xdr:cNvPr id="350" name="TextBox 349">
          <a:extLst>
            <a:ext uri="{FF2B5EF4-FFF2-40B4-BE49-F238E27FC236}">
              <a16:creationId xmlns:a16="http://schemas.microsoft.com/office/drawing/2014/main" id="{00000000-0008-0000-0100-00005E010000}"/>
            </a:ext>
          </a:extLst>
        </xdr:cNvPr>
        <xdr:cNvSpPr txBox="1"/>
      </xdr:nvSpPr>
      <xdr:spPr>
        <a:xfrm>
          <a:off x="7934325" y="444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36</xdr:row>
      <xdr:rowOff>0</xdr:rowOff>
    </xdr:from>
    <xdr:ext cx="184731" cy="264560"/>
    <xdr:sp macro="" textlink="">
      <xdr:nvSpPr>
        <xdr:cNvPr id="351" name="TextBox 350">
          <a:extLst>
            <a:ext uri="{FF2B5EF4-FFF2-40B4-BE49-F238E27FC236}">
              <a16:creationId xmlns:a16="http://schemas.microsoft.com/office/drawing/2014/main" id="{00000000-0008-0000-0100-00005F010000}"/>
            </a:ext>
          </a:extLst>
        </xdr:cNvPr>
        <xdr:cNvSpPr txBox="1"/>
      </xdr:nvSpPr>
      <xdr:spPr>
        <a:xfrm>
          <a:off x="7934325" y="444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0</xdr:row>
      <xdr:rowOff>0</xdr:rowOff>
    </xdr:from>
    <xdr:ext cx="184731" cy="264560"/>
    <xdr:sp macro="" textlink="">
      <xdr:nvSpPr>
        <xdr:cNvPr id="352" name="TextBox 351">
          <a:extLst>
            <a:ext uri="{FF2B5EF4-FFF2-40B4-BE49-F238E27FC236}">
              <a16:creationId xmlns:a16="http://schemas.microsoft.com/office/drawing/2014/main" id="{00000000-0008-0000-0100-000060010000}"/>
            </a:ext>
          </a:extLst>
        </xdr:cNvPr>
        <xdr:cNvSpPr txBox="1"/>
      </xdr:nvSpPr>
      <xdr:spPr>
        <a:xfrm>
          <a:off x="7934325"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1</xdr:row>
      <xdr:rowOff>0</xdr:rowOff>
    </xdr:from>
    <xdr:ext cx="184731" cy="264560"/>
    <xdr:sp macro="" textlink="">
      <xdr:nvSpPr>
        <xdr:cNvPr id="353" name="TextBox 352">
          <a:extLst>
            <a:ext uri="{FF2B5EF4-FFF2-40B4-BE49-F238E27FC236}">
              <a16:creationId xmlns:a16="http://schemas.microsoft.com/office/drawing/2014/main" id="{00000000-0008-0000-0100-000061010000}"/>
            </a:ext>
          </a:extLst>
        </xdr:cNvPr>
        <xdr:cNvSpPr txBox="1"/>
      </xdr:nvSpPr>
      <xdr:spPr>
        <a:xfrm>
          <a:off x="7934325" y="444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1</xdr:row>
      <xdr:rowOff>0</xdr:rowOff>
    </xdr:from>
    <xdr:ext cx="184731" cy="264560"/>
    <xdr:sp macro="" textlink="">
      <xdr:nvSpPr>
        <xdr:cNvPr id="354" name="TextBox 353">
          <a:extLst>
            <a:ext uri="{FF2B5EF4-FFF2-40B4-BE49-F238E27FC236}">
              <a16:creationId xmlns:a16="http://schemas.microsoft.com/office/drawing/2014/main" id="{00000000-0008-0000-0100-000062010000}"/>
            </a:ext>
          </a:extLst>
        </xdr:cNvPr>
        <xdr:cNvSpPr txBox="1"/>
      </xdr:nvSpPr>
      <xdr:spPr>
        <a:xfrm>
          <a:off x="7934325" y="444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0</xdr:row>
      <xdr:rowOff>0</xdr:rowOff>
    </xdr:from>
    <xdr:ext cx="184731" cy="264560"/>
    <xdr:sp macro="" textlink="">
      <xdr:nvSpPr>
        <xdr:cNvPr id="355" name="TextBox 354">
          <a:extLst>
            <a:ext uri="{FF2B5EF4-FFF2-40B4-BE49-F238E27FC236}">
              <a16:creationId xmlns:a16="http://schemas.microsoft.com/office/drawing/2014/main" id="{00000000-0008-0000-0100-000063010000}"/>
            </a:ext>
          </a:extLst>
        </xdr:cNvPr>
        <xdr:cNvSpPr txBox="1"/>
      </xdr:nvSpPr>
      <xdr:spPr>
        <a:xfrm>
          <a:off x="7934325"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0</xdr:row>
      <xdr:rowOff>0</xdr:rowOff>
    </xdr:from>
    <xdr:ext cx="184731" cy="264560"/>
    <xdr:sp macro="" textlink="">
      <xdr:nvSpPr>
        <xdr:cNvPr id="356" name="TextBox 355">
          <a:extLst>
            <a:ext uri="{FF2B5EF4-FFF2-40B4-BE49-F238E27FC236}">
              <a16:creationId xmlns:a16="http://schemas.microsoft.com/office/drawing/2014/main" id="{00000000-0008-0000-0100-000064010000}"/>
            </a:ext>
          </a:extLst>
        </xdr:cNvPr>
        <xdr:cNvSpPr txBox="1"/>
      </xdr:nvSpPr>
      <xdr:spPr>
        <a:xfrm>
          <a:off x="7934325" y="425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1</xdr:row>
      <xdr:rowOff>0</xdr:rowOff>
    </xdr:from>
    <xdr:ext cx="184731" cy="264560"/>
    <xdr:sp macro="" textlink="">
      <xdr:nvSpPr>
        <xdr:cNvPr id="358" name="TextBox 357">
          <a:extLst>
            <a:ext uri="{FF2B5EF4-FFF2-40B4-BE49-F238E27FC236}">
              <a16:creationId xmlns:a16="http://schemas.microsoft.com/office/drawing/2014/main" id="{00000000-0008-0000-0100-000066010000}"/>
            </a:ext>
          </a:extLst>
        </xdr:cNvPr>
        <xdr:cNvSpPr txBox="1"/>
      </xdr:nvSpPr>
      <xdr:spPr>
        <a:xfrm>
          <a:off x="7934325" y="444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1</xdr:row>
      <xdr:rowOff>0</xdr:rowOff>
    </xdr:from>
    <xdr:ext cx="184731" cy="264560"/>
    <xdr:sp macro="" textlink="">
      <xdr:nvSpPr>
        <xdr:cNvPr id="360" name="TextBox 359">
          <a:extLst>
            <a:ext uri="{FF2B5EF4-FFF2-40B4-BE49-F238E27FC236}">
              <a16:creationId xmlns:a16="http://schemas.microsoft.com/office/drawing/2014/main" id="{00000000-0008-0000-0100-000068010000}"/>
            </a:ext>
          </a:extLst>
        </xdr:cNvPr>
        <xdr:cNvSpPr txBox="1"/>
      </xdr:nvSpPr>
      <xdr:spPr>
        <a:xfrm>
          <a:off x="7934325" y="444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1</xdr:row>
      <xdr:rowOff>0</xdr:rowOff>
    </xdr:from>
    <xdr:ext cx="184731" cy="264560"/>
    <xdr:sp macro="" textlink="">
      <xdr:nvSpPr>
        <xdr:cNvPr id="361" name="TextBox 360">
          <a:extLst>
            <a:ext uri="{FF2B5EF4-FFF2-40B4-BE49-F238E27FC236}">
              <a16:creationId xmlns:a16="http://schemas.microsoft.com/office/drawing/2014/main" id="{00000000-0008-0000-0100-000069010000}"/>
            </a:ext>
          </a:extLst>
        </xdr:cNvPr>
        <xdr:cNvSpPr txBox="1"/>
      </xdr:nvSpPr>
      <xdr:spPr>
        <a:xfrm>
          <a:off x="7934325" y="444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1</xdr:row>
      <xdr:rowOff>0</xdr:rowOff>
    </xdr:from>
    <xdr:ext cx="184731" cy="264560"/>
    <xdr:sp macro="" textlink="">
      <xdr:nvSpPr>
        <xdr:cNvPr id="362" name="TextBox 361">
          <a:extLst>
            <a:ext uri="{FF2B5EF4-FFF2-40B4-BE49-F238E27FC236}">
              <a16:creationId xmlns:a16="http://schemas.microsoft.com/office/drawing/2014/main" id="{00000000-0008-0000-0100-00006A010000}"/>
            </a:ext>
          </a:extLst>
        </xdr:cNvPr>
        <xdr:cNvSpPr txBox="1"/>
      </xdr:nvSpPr>
      <xdr:spPr>
        <a:xfrm>
          <a:off x="7934325" y="444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1</xdr:row>
      <xdr:rowOff>0</xdr:rowOff>
    </xdr:from>
    <xdr:ext cx="184731" cy="264560"/>
    <xdr:sp macro="" textlink="">
      <xdr:nvSpPr>
        <xdr:cNvPr id="363" name="TextBox 362">
          <a:extLst>
            <a:ext uri="{FF2B5EF4-FFF2-40B4-BE49-F238E27FC236}">
              <a16:creationId xmlns:a16="http://schemas.microsoft.com/office/drawing/2014/main" id="{00000000-0008-0000-0100-00006B010000}"/>
            </a:ext>
          </a:extLst>
        </xdr:cNvPr>
        <xdr:cNvSpPr txBox="1"/>
      </xdr:nvSpPr>
      <xdr:spPr>
        <a:xfrm>
          <a:off x="7934325" y="444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1</xdr:row>
      <xdr:rowOff>0</xdr:rowOff>
    </xdr:from>
    <xdr:ext cx="184731" cy="264560"/>
    <xdr:sp macro="" textlink="">
      <xdr:nvSpPr>
        <xdr:cNvPr id="364" name="TextBox 363">
          <a:extLst>
            <a:ext uri="{FF2B5EF4-FFF2-40B4-BE49-F238E27FC236}">
              <a16:creationId xmlns:a16="http://schemas.microsoft.com/office/drawing/2014/main" id="{00000000-0008-0000-0100-00006C010000}"/>
            </a:ext>
          </a:extLst>
        </xdr:cNvPr>
        <xdr:cNvSpPr txBox="1"/>
      </xdr:nvSpPr>
      <xdr:spPr>
        <a:xfrm>
          <a:off x="7934325" y="444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twoCellAnchor>
    <xdr:from>
      <xdr:col>14</xdr:col>
      <xdr:colOff>276224</xdr:colOff>
      <xdr:row>1</xdr:row>
      <xdr:rowOff>47625</xdr:rowOff>
    </xdr:from>
    <xdr:to>
      <xdr:col>17</xdr:col>
      <xdr:colOff>190499</xdr:colOff>
      <xdr:row>7</xdr:row>
      <xdr:rowOff>371476</xdr:rowOff>
    </xdr:to>
    <xdr:sp macro="" textlink="">
      <xdr:nvSpPr>
        <xdr:cNvPr id="15" name="Rectangle 14">
          <a:extLst>
            <a:ext uri="{FF2B5EF4-FFF2-40B4-BE49-F238E27FC236}">
              <a16:creationId xmlns:a16="http://schemas.microsoft.com/office/drawing/2014/main" id="{00000000-0008-0000-0100-00000F000000}"/>
            </a:ext>
          </a:extLst>
        </xdr:cNvPr>
        <xdr:cNvSpPr/>
      </xdr:nvSpPr>
      <xdr:spPr>
        <a:xfrm>
          <a:off x="11382374" y="247650"/>
          <a:ext cx="1743075" cy="1514476"/>
        </a:xfrm>
        <a:prstGeom prst="rect">
          <a:avLst/>
        </a:prstGeom>
        <a:ln/>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ctr"/>
          <a:r>
            <a:rPr lang="en-US" sz="1200" b="1">
              <a:solidFill>
                <a:schemeClr val="tx1"/>
              </a:solidFill>
            </a:rPr>
            <a:t>AUTOMATED</a:t>
          </a:r>
          <a:r>
            <a:rPr lang="en-US" sz="1200" b="1" baseline="0">
              <a:solidFill>
                <a:schemeClr val="tx1"/>
              </a:solidFill>
            </a:rPr>
            <a:t> FUNCTIONS</a:t>
          </a:r>
          <a:endParaRPr lang="en-US" sz="1200" b="1">
            <a:solidFill>
              <a:schemeClr val="tx1"/>
            </a:solidFill>
          </a:endParaRPr>
        </a:p>
      </xdr:txBody>
    </xdr:sp>
    <xdr:clientData/>
  </xdr:twoCellAnchor>
  <mc:AlternateContent xmlns:mc="http://schemas.openxmlformats.org/markup-compatibility/2006">
    <mc:Choice xmlns:a14="http://schemas.microsoft.com/office/drawing/2010/main" Requires="a14">
      <xdr:twoCellAnchor>
        <xdr:from>
          <xdr:col>14</xdr:col>
          <xdr:colOff>428625</xdr:colOff>
          <xdr:row>3</xdr:row>
          <xdr:rowOff>161925</xdr:rowOff>
        </xdr:from>
        <xdr:to>
          <xdr:col>17</xdr:col>
          <xdr:colOff>76200</xdr:colOff>
          <xdr:row>6</xdr:row>
          <xdr:rowOff>19050</xdr:rowOff>
        </xdr:to>
        <xdr:sp macro="" textlink="">
          <xdr:nvSpPr>
            <xdr:cNvPr id="1026" name="Button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FF"/>
                  </a:solidFill>
                  <a:latin typeface="Calibri"/>
                  <a:cs typeface="Calibri"/>
                </a:rPr>
                <a:t>Print Cost Estimate</a:t>
              </a:r>
            </a:p>
          </xdr:txBody>
        </xdr:sp>
        <xdr:clientData fPrintsWithSheet="0"/>
      </xdr:twoCellAnchor>
    </mc:Choice>
    <mc:Fallback/>
  </mc:AlternateContent>
  <xdr:twoCellAnchor>
    <xdr:from>
      <xdr:col>0</xdr:col>
      <xdr:colOff>0</xdr:colOff>
      <xdr:row>0</xdr:row>
      <xdr:rowOff>0</xdr:rowOff>
    </xdr:from>
    <xdr:to>
      <xdr:col>2</xdr:col>
      <xdr:colOff>163172</xdr:colOff>
      <xdr:row>4</xdr:row>
      <xdr:rowOff>66674</xdr:rowOff>
    </xdr:to>
    <xdr:pic>
      <xdr:nvPicPr>
        <xdr:cNvPr id="365" name="Picture 3" descr="A close up of a logo&#10;&#10;Description automatically generated">
          <a:extLst>
            <a:ext uri="{FF2B5EF4-FFF2-40B4-BE49-F238E27FC236}">
              <a16:creationId xmlns:a16="http://schemas.microsoft.com/office/drawing/2014/main" id="{1CC0A2DE-79DB-470C-8CCA-8E8FC5722A3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072" cy="866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11</xdr:col>
      <xdr:colOff>76199</xdr:colOff>
      <xdr:row>8</xdr:row>
      <xdr:rowOff>19050</xdr:rowOff>
    </xdr:from>
    <xdr:to>
      <xdr:col>11</xdr:col>
      <xdr:colOff>1285875</xdr:colOff>
      <xdr:row>26</xdr:row>
      <xdr:rowOff>0</xdr:rowOff>
    </xdr:to>
    <xdr:sp macro="" textlink="">
      <xdr:nvSpPr>
        <xdr:cNvPr id="12" name="Rectangle 11">
          <a:extLst>
            <a:ext uri="{FF2B5EF4-FFF2-40B4-BE49-F238E27FC236}">
              <a16:creationId xmlns:a16="http://schemas.microsoft.com/office/drawing/2014/main" id="{00000000-0008-0000-0200-00000C000000}"/>
            </a:ext>
          </a:extLst>
        </xdr:cNvPr>
        <xdr:cNvSpPr/>
      </xdr:nvSpPr>
      <xdr:spPr>
        <a:xfrm>
          <a:off x="9905999" y="2000250"/>
          <a:ext cx="1209676" cy="3209925"/>
        </a:xfrm>
        <a:prstGeom prst="rect">
          <a:avLst/>
        </a:prstGeom>
        <a:ln/>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ctr"/>
          <a:r>
            <a:rPr lang="en-US" sz="1200" b="1">
              <a:solidFill>
                <a:schemeClr val="tx1"/>
              </a:solidFill>
            </a:rPr>
            <a:t>AUTOMATED</a:t>
          </a:r>
          <a:r>
            <a:rPr lang="en-US" sz="1200" b="1" baseline="0">
              <a:solidFill>
                <a:schemeClr val="tx1"/>
              </a:solidFill>
            </a:rPr>
            <a:t> FUNCTIONS</a:t>
          </a:r>
          <a:endParaRPr lang="en-US" sz="1200" b="1">
            <a:solidFill>
              <a:schemeClr val="tx1"/>
            </a:solidFill>
          </a:endParaRPr>
        </a:p>
      </xdr:txBody>
    </xdr:sp>
    <xdr:clientData/>
  </xdr:twoCellAnchor>
  <mc:AlternateContent xmlns:mc="http://schemas.openxmlformats.org/markup-compatibility/2006">
    <mc:Choice xmlns:a14="http://schemas.microsoft.com/office/drawing/2010/main" Requires="a14">
      <xdr:twoCellAnchor>
        <xdr:from>
          <xdr:col>11</xdr:col>
          <xdr:colOff>133350</xdr:colOff>
          <xdr:row>19</xdr:row>
          <xdr:rowOff>47625</xdr:rowOff>
        </xdr:from>
        <xdr:to>
          <xdr:col>11</xdr:col>
          <xdr:colOff>1228725</xdr:colOff>
          <xdr:row>22</xdr:row>
          <xdr:rowOff>104775</xdr:rowOff>
        </xdr:to>
        <xdr:sp macro="" textlink="">
          <xdr:nvSpPr>
            <xdr:cNvPr id="2049" name="Button 1" hidden="1">
              <a:extLst>
                <a:ext uri="{63B3BB69-23CF-44E3-9099-C40C66FF867C}">
                  <a14:compatExt spid="_x0000_s2049"/>
                </a:ext>
                <a:ext uri="{FF2B5EF4-FFF2-40B4-BE49-F238E27FC236}">
                  <a16:creationId xmlns:a16="http://schemas.microsoft.com/office/drawing/2014/main" id="{00000000-0008-0000-0200-00000108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FF"/>
                  </a:solidFill>
                  <a:latin typeface="Calibri"/>
                  <a:cs typeface="Calibri"/>
                </a:rPr>
                <a:t>Add 5 Rows to Bottom of Tabl</a:t>
              </a:r>
              <a:r>
                <a:rPr lang="en-US" sz="1100" b="0" i="0" u="none" strike="noStrike" baseline="0">
                  <a:solidFill>
                    <a:srgbClr val="0000FF"/>
                  </a:solidFill>
                  <a:latin typeface="Calibri"/>
                  <a:cs typeface="Calibri"/>
                </a:rPr>
                <a:t>e</a:t>
              </a:r>
            </a:p>
          </xdr:txBody>
        </xdr:sp>
        <xdr:clientData fPrintsWithSheet="0"/>
      </xdr:twoCellAnchor>
    </mc:Choice>
    <mc:Fallback/>
  </mc:AlternateContent>
  <xdr:twoCellAnchor>
    <xdr:from>
      <xdr:col>16</xdr:col>
      <xdr:colOff>247650</xdr:colOff>
      <xdr:row>11</xdr:row>
      <xdr:rowOff>19049</xdr:rowOff>
    </xdr:from>
    <xdr:to>
      <xdr:col>16</xdr:col>
      <xdr:colOff>1771650</xdr:colOff>
      <xdr:row>12</xdr:row>
      <xdr:rowOff>142875</xdr:rowOff>
    </xdr:to>
    <xdr:sp macro="" textlink="">
      <xdr:nvSpPr>
        <xdr:cNvPr id="3" name="Rectangle: Diagonal Corners Snipped 2">
          <a:hlinkClick xmlns:r="http://schemas.openxmlformats.org/officeDocument/2006/relationships" r:id="rId1"/>
          <a:extLst>
            <a:ext uri="{FF2B5EF4-FFF2-40B4-BE49-F238E27FC236}">
              <a16:creationId xmlns:a16="http://schemas.microsoft.com/office/drawing/2014/main" id="{00000000-0008-0000-0200-000003000000}"/>
            </a:ext>
          </a:extLst>
        </xdr:cNvPr>
        <xdr:cNvSpPr/>
      </xdr:nvSpPr>
      <xdr:spPr>
        <a:xfrm>
          <a:off x="16068675" y="2486024"/>
          <a:ext cx="1524000" cy="285751"/>
        </a:xfrm>
        <a:prstGeom prst="snip2DiagRect">
          <a:avLst/>
        </a:prstGeom>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l"/>
          <a:r>
            <a:rPr lang="en-US" sz="900" b="0" i="0" u="sng">
              <a:solidFill>
                <a:srgbClr val="0000FF"/>
              </a:solidFill>
            </a:rPr>
            <a:t>Identify Benefitting</a:t>
          </a:r>
          <a:r>
            <a:rPr lang="en-US" sz="900" b="0" i="0" u="sng" baseline="0">
              <a:solidFill>
                <a:srgbClr val="0000FF"/>
              </a:solidFill>
            </a:rPr>
            <a:t> Parcels</a:t>
          </a:r>
          <a:endParaRPr lang="en-US" sz="900" b="0" i="0" u="sng">
            <a:solidFill>
              <a:srgbClr val="0000FF"/>
            </a:solidFill>
          </a:endParaRPr>
        </a:p>
      </xdr:txBody>
    </xdr:sp>
    <xdr:clientData/>
  </xdr:twoCellAnchor>
  <xdr:twoCellAnchor>
    <xdr:from>
      <xdr:col>16</xdr:col>
      <xdr:colOff>628650</xdr:colOff>
      <xdr:row>16</xdr:row>
      <xdr:rowOff>76201</xdr:rowOff>
    </xdr:from>
    <xdr:to>
      <xdr:col>17</xdr:col>
      <xdr:colOff>304800</xdr:colOff>
      <xdr:row>18</xdr:row>
      <xdr:rowOff>66675</xdr:rowOff>
    </xdr:to>
    <xdr:sp macro="" textlink="">
      <xdr:nvSpPr>
        <xdr:cNvPr id="6" name="Rectangle: Diagonal Corners Snipped 5">
          <a:hlinkClick xmlns:r="http://schemas.openxmlformats.org/officeDocument/2006/relationships" r:id="rId2"/>
          <a:extLst>
            <a:ext uri="{FF2B5EF4-FFF2-40B4-BE49-F238E27FC236}">
              <a16:creationId xmlns:a16="http://schemas.microsoft.com/office/drawing/2014/main" id="{00000000-0008-0000-0200-000006000000}"/>
            </a:ext>
          </a:extLst>
        </xdr:cNvPr>
        <xdr:cNvSpPr/>
      </xdr:nvSpPr>
      <xdr:spPr>
        <a:xfrm>
          <a:off x="16449675" y="3352801"/>
          <a:ext cx="2066925" cy="314324"/>
        </a:xfrm>
        <a:prstGeom prst="snip2DiagRect">
          <a:avLst/>
        </a:prstGeom>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l"/>
          <a:r>
            <a:rPr lang="en-US" sz="900" b="0" u="sng">
              <a:solidFill>
                <a:srgbClr val="0000FF"/>
              </a:solidFill>
            </a:rPr>
            <a:t>King</a:t>
          </a:r>
          <a:r>
            <a:rPr lang="en-US" sz="900" b="0" u="sng" baseline="0">
              <a:solidFill>
                <a:srgbClr val="0000FF"/>
              </a:solidFill>
            </a:rPr>
            <a:t> County Parcel Viewer's Website</a:t>
          </a:r>
          <a:endParaRPr lang="en-US" sz="900" b="0" u="sng">
            <a:solidFill>
              <a:srgbClr val="0000FF"/>
            </a:solidFill>
          </a:endParaRPr>
        </a:p>
      </xdr:txBody>
    </xdr:sp>
    <xdr:clientData/>
  </xdr:twoCellAnchor>
  <xdr:twoCellAnchor>
    <xdr:from>
      <xdr:col>16</xdr:col>
      <xdr:colOff>1838325</xdr:colOff>
      <xdr:row>11</xdr:row>
      <xdr:rowOff>28575</xdr:rowOff>
    </xdr:from>
    <xdr:to>
      <xdr:col>17</xdr:col>
      <xdr:colOff>962025</xdr:colOff>
      <xdr:row>12</xdr:row>
      <xdr:rowOff>142875</xdr:rowOff>
    </xdr:to>
    <xdr:sp macro="" textlink="">
      <xdr:nvSpPr>
        <xdr:cNvPr id="7" name="Rectangle: Diagonal Corners Snipped 6">
          <a:hlinkClick xmlns:r="http://schemas.openxmlformats.org/officeDocument/2006/relationships" r:id="rId3"/>
          <a:extLst>
            <a:ext uri="{FF2B5EF4-FFF2-40B4-BE49-F238E27FC236}">
              <a16:creationId xmlns:a16="http://schemas.microsoft.com/office/drawing/2014/main" id="{00000000-0008-0000-0200-000007000000}"/>
            </a:ext>
          </a:extLst>
        </xdr:cNvPr>
        <xdr:cNvSpPr/>
      </xdr:nvSpPr>
      <xdr:spPr>
        <a:xfrm>
          <a:off x="17659350" y="2495550"/>
          <a:ext cx="1514475" cy="276225"/>
        </a:xfrm>
        <a:prstGeom prst="snip2DiagRect">
          <a:avLst/>
        </a:prstGeom>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l"/>
          <a:r>
            <a:rPr lang="en-US" sz="900" b="0" u="sng">
              <a:solidFill>
                <a:srgbClr val="0000FF"/>
              </a:solidFill>
            </a:rPr>
            <a:t>Benefitting</a:t>
          </a:r>
          <a:r>
            <a:rPr lang="en-US" sz="900" b="0" u="sng" baseline="0">
              <a:solidFill>
                <a:srgbClr val="0000FF"/>
              </a:solidFill>
            </a:rPr>
            <a:t> Parcels FAQ</a:t>
          </a:r>
          <a:endParaRPr lang="en-US" sz="900" b="0" u="sng">
            <a:solidFill>
              <a:srgbClr val="0000FF"/>
            </a:solidFill>
          </a:endParaRPr>
        </a:p>
      </xdr:txBody>
    </xdr:sp>
    <xdr:clientData/>
  </xdr:twoCellAnchor>
  <mc:AlternateContent xmlns:mc="http://schemas.openxmlformats.org/markup-compatibility/2006">
    <mc:Choice xmlns:a14="http://schemas.microsoft.com/office/drawing/2010/main" Requires="a14">
      <xdr:twoCellAnchor>
        <xdr:from>
          <xdr:col>11</xdr:col>
          <xdr:colOff>142875</xdr:colOff>
          <xdr:row>23</xdr:row>
          <xdr:rowOff>38100</xdr:rowOff>
        </xdr:from>
        <xdr:to>
          <xdr:col>11</xdr:col>
          <xdr:colOff>1228725</xdr:colOff>
          <xdr:row>25</xdr:row>
          <xdr:rowOff>28575</xdr:rowOff>
        </xdr:to>
        <xdr:sp macro="" textlink="">
          <xdr:nvSpPr>
            <xdr:cNvPr id="2052" name="Button 4" hidden="1">
              <a:extLst>
                <a:ext uri="{63B3BB69-23CF-44E3-9099-C40C66FF867C}">
                  <a14:compatExt spid="_x0000_s2052"/>
                </a:ext>
                <a:ext uri="{FF2B5EF4-FFF2-40B4-BE49-F238E27FC236}">
                  <a16:creationId xmlns:a16="http://schemas.microsoft.com/office/drawing/2014/main" id="{00000000-0008-0000-0200-00000408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FF"/>
                  </a:solidFill>
                  <a:latin typeface="Calibri"/>
                  <a:cs typeface="Calibri"/>
                </a:rPr>
                <a:t>Delete 1 Row from Bottom of Table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133350</xdr:colOff>
          <xdr:row>11</xdr:row>
          <xdr:rowOff>95250</xdr:rowOff>
        </xdr:from>
        <xdr:to>
          <xdr:col>11</xdr:col>
          <xdr:colOff>1228725</xdr:colOff>
          <xdr:row>14</xdr:row>
          <xdr:rowOff>104775</xdr:rowOff>
        </xdr:to>
        <xdr:sp macro="" textlink="">
          <xdr:nvSpPr>
            <xdr:cNvPr id="2053" name="Button 5" hidden="1">
              <a:extLst>
                <a:ext uri="{63B3BB69-23CF-44E3-9099-C40C66FF867C}">
                  <a14:compatExt spid="_x0000_s2053"/>
                </a:ext>
                <a:ext uri="{FF2B5EF4-FFF2-40B4-BE49-F238E27FC236}">
                  <a16:creationId xmlns:a16="http://schemas.microsoft.com/office/drawing/2014/main" id="{00000000-0008-0000-0200-00000508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FF"/>
                  </a:solidFill>
                  <a:latin typeface="Calibri"/>
                  <a:cs typeface="Calibri"/>
                </a:rPr>
                <a:t>Print Parcel Roll</a:t>
              </a:r>
              <a:r>
                <a:rPr lang="en-US" sz="1100" b="0" i="0" u="none" strike="noStrike" baseline="0">
                  <a:solidFill>
                    <a:srgbClr val="0000FF"/>
                  </a:solidFill>
                  <a:latin typeface="Calibri"/>
                  <a:cs typeface="Calibri"/>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133350</xdr:colOff>
          <xdr:row>15</xdr:row>
          <xdr:rowOff>66675</xdr:rowOff>
        </xdr:from>
        <xdr:to>
          <xdr:col>11</xdr:col>
          <xdr:colOff>1228725</xdr:colOff>
          <xdr:row>18</xdr:row>
          <xdr:rowOff>76200</xdr:rowOff>
        </xdr:to>
        <xdr:sp macro="" textlink="">
          <xdr:nvSpPr>
            <xdr:cNvPr id="2054" name="Button 6" hidden="1">
              <a:extLst>
                <a:ext uri="{63B3BB69-23CF-44E3-9099-C40C66FF867C}">
                  <a14:compatExt spid="_x0000_s2054"/>
                </a:ext>
                <a:ext uri="{FF2B5EF4-FFF2-40B4-BE49-F238E27FC236}">
                  <a16:creationId xmlns:a16="http://schemas.microsoft.com/office/drawing/2014/main" id="{00000000-0008-0000-0200-00000608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FF"/>
                  </a:solidFill>
                  <a:latin typeface="Calibri"/>
                  <a:cs typeface="Calibri"/>
                </a:rPr>
                <a:t>Print Parcel Roll Page 1</a:t>
              </a:r>
            </a:p>
          </xdr:txBody>
        </xdr:sp>
        <xdr:clientData fPrintsWithSheet="0"/>
      </xdr:twoCellAnchor>
    </mc:Choice>
    <mc:Fallback/>
  </mc:AlternateContent>
  <xdr:twoCellAnchor>
    <xdr:from>
      <xdr:col>0</xdr:col>
      <xdr:colOff>101662</xdr:colOff>
      <xdr:row>40</xdr:row>
      <xdr:rowOff>486571</xdr:rowOff>
    </xdr:from>
    <xdr:to>
      <xdr:col>10</xdr:col>
      <xdr:colOff>807350</xdr:colOff>
      <xdr:row>50</xdr:row>
      <xdr:rowOff>5331</xdr:rowOff>
    </xdr:to>
    <xdr:sp macro="" textlink="">
      <xdr:nvSpPr>
        <xdr:cNvPr id="2" name="Rectangle 1">
          <a:extLst>
            <a:ext uri="{FF2B5EF4-FFF2-40B4-BE49-F238E27FC236}">
              <a16:creationId xmlns:a16="http://schemas.microsoft.com/office/drawing/2014/main" id="{00000000-0008-0000-0200-000002000000}"/>
            </a:ext>
          </a:extLst>
        </xdr:cNvPr>
        <xdr:cNvSpPr/>
      </xdr:nvSpPr>
      <xdr:spPr>
        <a:xfrm rot="20078520">
          <a:off x="101662" y="8097046"/>
          <a:ext cx="9478213" cy="16904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5000" i="1">
              <a:solidFill>
                <a:schemeClr val="bg2">
                  <a:lumMod val="50000"/>
                </a:schemeClr>
              </a:solidFill>
            </a:rPr>
            <a:t>Example</a:t>
          </a:r>
        </a:p>
      </xdr:txBody>
    </xdr:sp>
    <xdr:clientData/>
  </xdr:twoCellAnchor>
  <xdr:twoCellAnchor>
    <xdr:from>
      <xdr:col>11</xdr:col>
      <xdr:colOff>704850</xdr:colOff>
      <xdr:row>26</xdr:row>
      <xdr:rowOff>85724</xdr:rowOff>
    </xdr:from>
    <xdr:to>
      <xdr:col>11</xdr:col>
      <xdr:colOff>704853</xdr:colOff>
      <xdr:row>28</xdr:row>
      <xdr:rowOff>104777</xdr:rowOff>
    </xdr:to>
    <xdr:cxnSp macro="">
      <xdr:nvCxnSpPr>
        <xdr:cNvPr id="13" name="Connector: Elbow 12">
          <a:extLst>
            <a:ext uri="{FF2B5EF4-FFF2-40B4-BE49-F238E27FC236}">
              <a16:creationId xmlns:a16="http://schemas.microsoft.com/office/drawing/2014/main" id="{00000000-0008-0000-0200-00000D000000}"/>
            </a:ext>
          </a:extLst>
        </xdr:cNvPr>
        <xdr:cNvCxnSpPr/>
      </xdr:nvCxnSpPr>
      <xdr:spPr>
        <a:xfrm rot="16200000" flipH="1">
          <a:off x="10363200" y="5467349"/>
          <a:ext cx="342903" cy="3"/>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685801</xdr:colOff>
      <xdr:row>4</xdr:row>
      <xdr:rowOff>9525</xdr:rowOff>
    </xdr:from>
    <xdr:to>
      <xdr:col>16</xdr:col>
      <xdr:colOff>247651</xdr:colOff>
      <xdr:row>5</xdr:row>
      <xdr:rowOff>152400</xdr:rowOff>
    </xdr:to>
    <xdr:sp macro="" textlink="">
      <xdr:nvSpPr>
        <xdr:cNvPr id="19" name="Rectangle: Diagonal Corners Snipped 18">
          <a:hlinkClick xmlns:r="http://schemas.openxmlformats.org/officeDocument/2006/relationships" r:id="rId4"/>
          <a:extLst>
            <a:ext uri="{FF2B5EF4-FFF2-40B4-BE49-F238E27FC236}">
              <a16:creationId xmlns:a16="http://schemas.microsoft.com/office/drawing/2014/main" id="{00000000-0008-0000-0200-000013000000}"/>
            </a:ext>
          </a:extLst>
        </xdr:cNvPr>
        <xdr:cNvSpPr/>
      </xdr:nvSpPr>
      <xdr:spPr>
        <a:xfrm>
          <a:off x="14182726" y="1343025"/>
          <a:ext cx="1885950" cy="304800"/>
        </a:xfrm>
        <a:prstGeom prst="snip2DiagRect">
          <a:avLst/>
        </a:prstGeom>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l"/>
          <a:r>
            <a:rPr lang="en-US" sz="900" b="0" u="sng">
              <a:solidFill>
                <a:srgbClr val="0000FF"/>
              </a:solidFill>
            </a:rPr>
            <a:t>SPUwateravailability@seattle.gov</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CBEFC8E3-0114-4E34-8CCC-95C1AD853F0E}" name="ParcelRoll" displayName="ParcelRoll" ref="A2:K22" totalsRowShown="0" headerRowDxfId="14" dataDxfId="12" headerRowBorderDxfId="13" tableBorderDxfId="11">
  <autoFilter ref="A2:K22" xr:uid="{8FEB8F03-3E14-4DC8-BBDA-D24F3CC07173}"/>
  <tableColumns count="11">
    <tableColumn id="1" xr3:uid="{0E9DFF44-FF46-4AB9-B946-04E3ED047474}" name="Ref No." dataDxfId="10">
      <calculatedColumnFormula>A2+1</calculatedColumnFormula>
    </tableColumn>
    <tableColumn id="2" xr3:uid="{F08595ED-57A4-4714-BED0-CE3501EAB7B6}" name="Exempt from Collection" dataDxfId="9"/>
    <tableColumn id="3" xr3:uid="{4B693E44-ED11-4065-A1E4-ADB8B4051600}" name="Half-share" dataDxfId="8"/>
    <tableColumn id="4" xr3:uid="{59017D10-044D-4562-B584-6B20476F16FC}" name="Tax/Parcel Number" dataDxfId="7"/>
    <tableColumn id="5" xr3:uid="{911B4F97-C4EE-4E03-AC94-5511445FF5BB}" name="Owner Name &amp; Parcel Address" dataDxfId="6"/>
    <tableColumn id="7" xr3:uid="{8FC78EAC-FFA2-4A13-AC16-A1EE3DFD4B5E}" name="Legal Description (or Abbreviated Legal Description)" dataDxfId="5"/>
    <tableColumn id="8" xr3:uid="{3E72B0C1-D4E5-40E4-9FCF-4B6EE43A94DD}" name="Parcel Area (sf)" dataDxfId="4"/>
    <tableColumn id="9" xr3:uid="{F6D2E4AF-BFE4-46F5-A392-A5B96D7D9CB1}" name="Effective Parcel Area w/ half-shares" dataDxfId="3" dataCellStyle="Percent">
      <calculatedColumnFormula>IF(ISBLANK(C3), G3, G3/2)</calculatedColumnFormula>
    </tableColumn>
    <tableColumn id="10" xr3:uid="{61E9219A-A32E-4DA3-8FC1-6D667A9CE7AD}" name="SqRt of Effective Parcel Area" dataDxfId="2">
      <calculatedColumnFormula>SQRT(H3)</calculatedColumnFormula>
    </tableColumn>
    <tableColumn id="11" xr3:uid="{BA51069F-5A44-45D3-9531-171F1A821A96}" name="Pro Rata_x000a_Share (%)" dataDxfId="1">
      <calculatedColumnFormula>IFERROR(((I3/$I$26)*100),0)</calculatedColumnFormula>
    </tableColumn>
    <tableColumn id="12" xr3:uid="{067B4C0B-233F-48C0-8941-CDB4358E3F12}" name="Pro Rata of Construction Amount" dataDxfId="0">
      <calculatedColumnFormula>IF(B3&lt;&gt;"yes",IFERROR($E$35*(J3/100),0),0)</calculatedColumnFormula>
    </tableColumn>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2.xml"/></Relationships>
</file>

<file path=xl/worksheets/_rels/sheet3.xml.rels><?xml version="1.0" encoding="UTF-8" standalone="yes"?>
<Relationships xmlns="http://schemas.openxmlformats.org/package/2006/relationships"><Relationship Id="rId8" Type="http://schemas.openxmlformats.org/officeDocument/2006/relationships/table" Target="../tables/table1.xml"/><Relationship Id="rId3" Type="http://schemas.openxmlformats.org/officeDocument/2006/relationships/vmlDrawing" Target="../drawings/vmlDrawing3.vml"/><Relationship Id="rId7" Type="http://schemas.openxmlformats.org/officeDocument/2006/relationships/ctrlProp" Target="../ctrlProps/ctrlProp6.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5.xml"/><Relationship Id="rId5" Type="http://schemas.openxmlformats.org/officeDocument/2006/relationships/ctrlProp" Target="../ctrlProps/ctrlProp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rgb="FF92D050"/>
    <pageSetUpPr fitToPage="1"/>
  </sheetPr>
  <dimension ref="A1:U505"/>
  <sheetViews>
    <sheetView showGridLines="0" topLeftCell="D1" zoomScaleNormal="100" zoomScaleSheetLayoutView="100" workbookViewId="0">
      <pane ySplit="1" topLeftCell="A2" activePane="bottomLeft" state="frozen"/>
      <selection pane="bottomLeft" activeCell="D1" sqref="D1"/>
    </sheetView>
  </sheetViews>
  <sheetFormatPr defaultRowHeight="12.75" outlineLevelCol="1" x14ac:dyDescent="0.2"/>
  <cols>
    <col min="1" max="3" width="9.140625" style="145" hidden="1" customWidth="1" outlineLevel="1"/>
    <col min="4" max="4" width="14.42578125" style="137" customWidth="1" collapsed="1"/>
    <col min="5" max="5" width="64.5703125" style="138" customWidth="1"/>
    <col min="6" max="6" width="11.42578125" style="139" customWidth="1"/>
    <col min="7" max="7" width="16.28515625" style="137" customWidth="1"/>
    <col min="8" max="9" width="16.42578125" style="140" customWidth="1"/>
    <col min="10" max="10" width="21" style="140" customWidth="1"/>
    <col min="11" max="13" width="9.140625" style="72" hidden="1" customWidth="1" outlineLevel="1"/>
    <col min="14" max="14" width="9.140625" style="72" collapsed="1"/>
    <col min="15" max="18" width="9.140625" style="72"/>
    <col min="19" max="19" width="28.42578125" style="72" customWidth="1"/>
    <col min="20" max="21" width="33" style="72" customWidth="1"/>
    <col min="22" max="16384" width="9.140625" style="72"/>
  </cols>
  <sheetData>
    <row r="1" spans="1:21" s="103" customFormat="1" ht="39.75" customHeight="1" x14ac:dyDescent="0.2">
      <c r="A1" s="144" t="s">
        <v>673</v>
      </c>
      <c r="B1" s="144" t="s">
        <v>744</v>
      </c>
      <c r="C1" s="102" t="s">
        <v>674</v>
      </c>
      <c r="D1" s="164" t="s">
        <v>410</v>
      </c>
      <c r="E1" s="164" t="s">
        <v>411</v>
      </c>
      <c r="F1" s="164" t="s">
        <v>412</v>
      </c>
      <c r="G1" s="165" t="s">
        <v>587</v>
      </c>
      <c r="H1" s="166" t="s">
        <v>745</v>
      </c>
      <c r="I1" s="166" t="s">
        <v>746</v>
      </c>
      <c r="J1" s="166" t="s">
        <v>588</v>
      </c>
      <c r="L1" s="203" t="s">
        <v>754</v>
      </c>
      <c r="M1" s="111" t="str">
        <f>CONCATENATE("'UNITCOST ITEMS (Data Entry)'!$D$1:$J$",MAX(L1:L505))</f>
        <v>'UNITCOST ITEMS (Data Entry)'!$D$1:$J$2</v>
      </c>
    </row>
    <row r="2" spans="1:21" s="104" customFormat="1" ht="15" customHeight="1" x14ac:dyDescent="0.2">
      <c r="A2" s="145"/>
      <c r="B2" s="145"/>
      <c r="C2" s="145"/>
      <c r="D2" s="105"/>
      <c r="E2" s="106"/>
      <c r="F2" s="107"/>
      <c r="G2" s="108"/>
      <c r="H2" s="109"/>
      <c r="I2" s="109"/>
      <c r="J2" s="110"/>
      <c r="L2" s="204">
        <f>ROW()</f>
        <v>2</v>
      </c>
    </row>
    <row r="3" spans="1:21" s="111" customFormat="1" ht="15" customHeight="1" x14ac:dyDescent="0.2">
      <c r="A3" s="146">
        <f>IF(C3&gt;0,1,0)</f>
        <v>0</v>
      </c>
      <c r="B3" s="146">
        <f>IF(C3=2,1,0)</f>
        <v>0</v>
      </c>
      <c r="C3" s="160">
        <f>IF(SUM(C4:C6)&gt;0,2,0)</f>
        <v>0</v>
      </c>
      <c r="D3" s="112" t="s">
        <v>675</v>
      </c>
      <c r="E3" s="112" t="s">
        <v>676</v>
      </c>
      <c r="F3" s="113"/>
      <c r="G3" s="114"/>
      <c r="H3" s="115"/>
      <c r="I3" s="115"/>
      <c r="J3" s="143">
        <f>SUM(J4:J6)</f>
        <v>0</v>
      </c>
      <c r="L3" s="204" t="str">
        <f>IF(C3&gt;0,ROW(),"")</f>
        <v/>
      </c>
    </row>
    <row r="4" spans="1:21" ht="15" customHeight="1" x14ac:dyDescent="0.2">
      <c r="A4" s="146">
        <f>IF(C4&gt;0,SUM(MAX($A$3),IF(C4&gt;0,1,0)),0)</f>
        <v>0</v>
      </c>
      <c r="B4" s="146">
        <f>IF(C4=2,SUM(MAX($B$3),IF(C4=2,1,0)),0)</f>
        <v>0</v>
      </c>
      <c r="C4" s="160">
        <f>IF(G4&gt;0,1,0)</f>
        <v>0</v>
      </c>
      <c r="D4" s="116">
        <v>110005</v>
      </c>
      <c r="E4" s="117" t="s">
        <v>2</v>
      </c>
      <c r="F4" s="118" t="str">
        <f>IFERROR(VLOOKUP(VALUE(D4),BIDITEM,3,FALSE),"")</f>
        <v>LS</v>
      </c>
      <c r="G4" s="119"/>
      <c r="H4" s="120" t="str">
        <f>IF(AND(G4&gt;0,I4=0),IFERROR(VLOOKUP(VALUE(D4),BIDITEM,4,FALSE),""),"")</f>
        <v/>
      </c>
      <c r="I4" s="121"/>
      <c r="J4" s="120" t="str">
        <f>IF(AND(G4&gt;0,OR(H4&gt;0,I4&gt;0)),IF(I4&gt;0,PRODUCT(I4,G4),PRODUCT(H4,G4)),"")</f>
        <v/>
      </c>
      <c r="L4" s="204" t="str">
        <f>IF(C4&gt;0,ROW(),"")</f>
        <v/>
      </c>
    </row>
    <row r="5" spans="1:21" ht="15" customHeight="1" x14ac:dyDescent="0.2">
      <c r="A5" s="146">
        <f>IF(C5&gt;0,SUM(MAX($A$3:A4),IF(C5&gt;0,1,0)),0)</f>
        <v>0</v>
      </c>
      <c r="B5" s="146">
        <f>IF(C5=2,SUM(MAX($B$3:B4),IF(C5=2,1,0)),0)</f>
        <v>0</v>
      </c>
      <c r="C5" s="160">
        <f>IF(G5&gt;0,1,0)</f>
        <v>0</v>
      </c>
      <c r="D5" s="116"/>
      <c r="E5" s="117" t="s">
        <v>413</v>
      </c>
      <c r="F5" s="122"/>
      <c r="G5" s="119"/>
      <c r="H5" s="109"/>
      <c r="I5" s="121"/>
      <c r="J5" s="120" t="str">
        <f>IF(AND(G5&gt;0,OR(H5&gt;0,I5&gt;0)),IF(I5&gt;0,PRODUCT(I5,G5),PRODUCT(H5,G5)),"")</f>
        <v/>
      </c>
      <c r="L5" s="204" t="str">
        <f>IF(C5&gt;0,ROW(),"")</f>
        <v/>
      </c>
    </row>
    <row r="6" spans="1:21" ht="15" customHeight="1" x14ac:dyDescent="0.2">
      <c r="A6" s="146">
        <f>IF(C6&gt;0,SUM(MAX($A$3:A5),IF(C6&gt;0,1,0)),0)</f>
        <v>0</v>
      </c>
      <c r="B6" s="146">
        <f>IF(C6=2,SUM(MAX($B$3:B5),IF(C6=2,1,0)),0)</f>
        <v>0</v>
      </c>
      <c r="C6" s="161">
        <f t="shared" ref="C6:C69" si="0">IF(G6&gt;0,1,0)</f>
        <v>0</v>
      </c>
      <c r="D6" s="116">
        <v>110020</v>
      </c>
      <c r="E6" s="117" t="s">
        <v>414</v>
      </c>
      <c r="F6" s="118" t="str">
        <f>IFERROR(VLOOKUP(VALUE(D6),BIDITEM,3,FALSE),"")</f>
        <v>HR</v>
      </c>
      <c r="G6" s="119"/>
      <c r="H6" s="120" t="str">
        <f>IF(AND(G6&gt;0,I6=0),IFERROR(VLOOKUP(VALUE(D6),BIDITEM,4,FALSE),""),"")</f>
        <v/>
      </c>
      <c r="I6" s="121"/>
      <c r="J6" s="120" t="str">
        <f>IF(AND(G6&gt;0,OR(H6&gt;0,I6&gt;0)),IF(I6&gt;0,PRODUCT(I6,G6),PRODUCT(H6,G6)),"")</f>
        <v/>
      </c>
      <c r="L6" s="204" t="str">
        <f t="shared" ref="L6:L8" si="1">IF(C6&gt;0,ROW(),"")</f>
        <v/>
      </c>
    </row>
    <row r="7" spans="1:21" ht="15" customHeight="1" x14ac:dyDescent="0.2">
      <c r="A7" s="146">
        <f>IF(C7&gt;0,SUM(MAX($A$3:A6),IF(C7&gt;0,1,0)),0)</f>
        <v>0</v>
      </c>
      <c r="B7" s="146">
        <f>IF(C7=2,SUM(MAX($B$3:B6),IF(C7=2,1,0)),0)</f>
        <v>0</v>
      </c>
      <c r="C7" s="161">
        <f t="shared" si="0"/>
        <v>0</v>
      </c>
      <c r="D7" s="105"/>
      <c r="E7" s="106"/>
      <c r="F7" s="107"/>
      <c r="G7" s="108"/>
      <c r="H7" s="109"/>
      <c r="I7" s="109"/>
      <c r="J7" s="110"/>
      <c r="L7" s="204" t="str">
        <f>IF(C8&gt;0,ROW(),"")</f>
        <v/>
      </c>
    </row>
    <row r="8" spans="1:21" s="123" customFormat="1" ht="15" customHeight="1" x14ac:dyDescent="0.2">
      <c r="A8" s="146">
        <f>IF(C8&gt;0,SUM(MAX($A$3:A7),IF(C8&gt;0,1,0)),0)</f>
        <v>0</v>
      </c>
      <c r="B8" s="146">
        <f>IF(C8=2,SUM(MAX($B$3:B7),IF(C8=2,1,0)),0)</f>
        <v>0</v>
      </c>
      <c r="C8" s="160">
        <f>IF(SUM(C9:C14)&gt;0,2,0)</f>
        <v>0</v>
      </c>
      <c r="D8" s="112" t="s">
        <v>677</v>
      </c>
      <c r="E8" s="112" t="s">
        <v>678</v>
      </c>
      <c r="F8" s="113"/>
      <c r="G8" s="114"/>
      <c r="H8" s="115"/>
      <c r="I8" s="115"/>
      <c r="J8" s="143">
        <f>SUM(J9:J14)</f>
        <v>0</v>
      </c>
      <c r="L8" s="204" t="str">
        <f t="shared" si="1"/>
        <v/>
      </c>
    </row>
    <row r="9" spans="1:21" ht="15" customHeight="1" x14ac:dyDescent="0.2">
      <c r="A9" s="146">
        <f>IF(C9&gt;0,SUM(MAX($A$3:A8),IF(C9&gt;0,1,0)),0)</f>
        <v>0</v>
      </c>
      <c r="B9" s="146">
        <f>IF(C9=2,SUM(MAX($B$3:B8),IF(C9=2,1,0)),0)</f>
        <v>0</v>
      </c>
      <c r="C9" s="161">
        <f t="shared" si="0"/>
        <v>0</v>
      </c>
      <c r="D9" s="116">
        <v>201005</v>
      </c>
      <c r="E9" s="117" t="s">
        <v>4</v>
      </c>
      <c r="F9" s="118" t="str">
        <f t="shared" ref="F9:F14" si="2">IFERROR(VLOOKUP(VALUE(D9),BIDITEM,3,FALSE),"")</f>
        <v>SF</v>
      </c>
      <c r="G9" s="119"/>
      <c r="H9" s="120" t="str">
        <f t="shared" ref="H9:H14" si="3">IF(AND(G9&gt;0,I9=0),IFERROR(VLOOKUP(VALUE(D9),BIDITEM,4,FALSE),""),"")</f>
        <v/>
      </c>
      <c r="I9" s="121"/>
      <c r="J9" s="120" t="str">
        <f t="shared" ref="J9:J14" si="4">IF(AND(G9&gt;0,OR(H9&gt;0,I9&gt;0)),IF(I9&gt;0,PRODUCT(I9,G9),PRODUCT(H9,G9)),"")</f>
        <v/>
      </c>
      <c r="L9" s="204" t="str">
        <f>IF(C9&gt;0,ROW(),"")</f>
        <v/>
      </c>
    </row>
    <row r="10" spans="1:21" ht="15" customHeight="1" x14ac:dyDescent="0.2">
      <c r="A10" s="146">
        <f>IF(C10&gt;0,SUM(MAX($A$3:A9),IF(C10&gt;0,1,0)),0)</f>
        <v>0</v>
      </c>
      <c r="B10" s="146">
        <f>IF(C10=2,SUM(MAX($B$3:B9),IF(C10=2,1,0)),0)</f>
        <v>0</v>
      </c>
      <c r="C10" s="161">
        <f t="shared" si="0"/>
        <v>0</v>
      </c>
      <c r="D10" s="116" t="s">
        <v>5</v>
      </c>
      <c r="E10" s="117" t="s">
        <v>4</v>
      </c>
      <c r="F10" s="118" t="str">
        <f t="shared" si="2"/>
        <v>LS</v>
      </c>
      <c r="G10" s="119"/>
      <c r="H10" s="120" t="str">
        <f t="shared" si="3"/>
        <v/>
      </c>
      <c r="I10" s="121"/>
      <c r="J10" s="120" t="str">
        <f t="shared" si="4"/>
        <v/>
      </c>
      <c r="L10" s="204" t="str">
        <f t="shared" ref="L10:L73" si="5">IF(C10&gt;0,ROW(),"")</f>
        <v/>
      </c>
    </row>
    <row r="11" spans="1:21" ht="15" customHeight="1" x14ac:dyDescent="0.2">
      <c r="A11" s="146">
        <f>IF(C11&gt;0,SUM(MAX($A$3:A10),IF(C11&gt;0,1,0)),0)</f>
        <v>0</v>
      </c>
      <c r="B11" s="146">
        <f>IF(C11=2,SUM(MAX($B$3:B10),IF(C11=2,1,0)),0)</f>
        <v>0</v>
      </c>
      <c r="C11" s="161">
        <f t="shared" si="0"/>
        <v>0</v>
      </c>
      <c r="D11" s="116">
        <v>201020</v>
      </c>
      <c r="E11" s="117" t="s">
        <v>404</v>
      </c>
      <c r="F11" s="118" t="str">
        <f t="shared" si="2"/>
        <v>SF</v>
      </c>
      <c r="G11" s="119"/>
      <c r="H11" s="120" t="str">
        <f t="shared" si="3"/>
        <v/>
      </c>
      <c r="I11" s="121"/>
      <c r="J11" s="120" t="str">
        <f t="shared" si="4"/>
        <v/>
      </c>
      <c r="L11" s="204" t="str">
        <f t="shared" si="5"/>
        <v/>
      </c>
    </row>
    <row r="12" spans="1:21" ht="15" customHeight="1" x14ac:dyDescent="0.2">
      <c r="A12" s="146">
        <f>IF(C12&gt;0,SUM(MAX($A$3:A11),IF(C12&gt;0,1,0)),0)</f>
        <v>0</v>
      </c>
      <c r="B12" s="146">
        <f>IF(C12=2,SUM(MAX($B$3:B11),IF(C12=2,1,0)),0)</f>
        <v>0</v>
      </c>
      <c r="C12" s="161">
        <f t="shared" si="0"/>
        <v>0</v>
      </c>
      <c r="D12" s="116">
        <v>201025</v>
      </c>
      <c r="E12" s="117" t="s">
        <v>404</v>
      </c>
      <c r="F12" s="118" t="str">
        <f t="shared" si="2"/>
        <v>LS</v>
      </c>
      <c r="G12" s="119"/>
      <c r="H12" s="120" t="str">
        <f t="shared" si="3"/>
        <v/>
      </c>
      <c r="I12" s="121"/>
      <c r="J12" s="120" t="str">
        <f t="shared" si="4"/>
        <v/>
      </c>
      <c r="L12" s="204" t="str">
        <f t="shared" si="5"/>
        <v/>
      </c>
    </row>
    <row r="13" spans="1:21" ht="15" customHeight="1" x14ac:dyDescent="0.2">
      <c r="A13" s="146">
        <f>IF(C13&gt;0,SUM(MAX($A$3:A12),IF(C13&gt;0,1,0)),0)</f>
        <v>0</v>
      </c>
      <c r="B13" s="146">
        <f>IF(C13=2,SUM(MAX($B$3:B12),IF(C13=2,1,0)),0)</f>
        <v>0</v>
      </c>
      <c r="C13" s="161">
        <f t="shared" si="0"/>
        <v>0</v>
      </c>
      <c r="D13" s="116">
        <v>201030</v>
      </c>
      <c r="E13" s="117" t="s">
        <v>405</v>
      </c>
      <c r="F13" s="118" t="str">
        <f t="shared" si="2"/>
        <v>SF</v>
      </c>
      <c r="G13" s="119"/>
      <c r="H13" s="120" t="str">
        <f t="shared" si="3"/>
        <v/>
      </c>
      <c r="I13" s="121"/>
      <c r="J13" s="120" t="str">
        <f t="shared" si="4"/>
        <v/>
      </c>
      <c r="L13" s="204" t="str">
        <f t="shared" si="5"/>
        <v/>
      </c>
      <c r="P13" s="218" t="s">
        <v>759</v>
      </c>
      <c r="Q13" s="219"/>
      <c r="R13" s="219"/>
      <c r="S13" s="219"/>
      <c r="T13" s="219"/>
      <c r="U13" s="220"/>
    </row>
    <row r="14" spans="1:21" ht="15" customHeight="1" x14ac:dyDescent="0.2">
      <c r="A14" s="146">
        <f>IF(C14&gt;0,SUM(MAX($A$3:A13),IF(C14&gt;0,1,0)),0)</f>
        <v>0</v>
      </c>
      <c r="B14" s="146">
        <f>IF(C14=2,SUM(MAX($B$3:B13),IF(C14=2,1,0)),0)</f>
        <v>0</v>
      </c>
      <c r="C14" s="161">
        <f t="shared" si="0"/>
        <v>0</v>
      </c>
      <c r="D14" s="116">
        <v>201035</v>
      </c>
      <c r="E14" s="117" t="s">
        <v>405</v>
      </c>
      <c r="F14" s="118" t="str">
        <f t="shared" si="2"/>
        <v>LS</v>
      </c>
      <c r="G14" s="119"/>
      <c r="H14" s="120" t="str">
        <f t="shared" si="3"/>
        <v/>
      </c>
      <c r="I14" s="121"/>
      <c r="J14" s="120" t="str">
        <f t="shared" si="4"/>
        <v/>
      </c>
      <c r="L14" s="204" t="str">
        <f t="shared" si="5"/>
        <v/>
      </c>
      <c r="P14" s="221"/>
      <c r="Q14" s="222"/>
      <c r="R14" s="222"/>
      <c r="S14" s="222"/>
      <c r="T14" s="222"/>
      <c r="U14" s="223"/>
    </row>
    <row r="15" spans="1:21" ht="15" customHeight="1" x14ac:dyDescent="0.2">
      <c r="A15" s="146">
        <f>IF(C15&gt;0,SUM(MAX($A$3:A14),IF(C15&gt;0,1,0)),0)</f>
        <v>0</v>
      </c>
      <c r="B15" s="146">
        <f>IF(C15=2,SUM(MAX($B$3:B14),IF(C15=2,1,0)),0)</f>
        <v>0</v>
      </c>
      <c r="C15" s="161">
        <f t="shared" si="0"/>
        <v>0</v>
      </c>
      <c r="D15" s="105"/>
      <c r="E15" s="106"/>
      <c r="F15" s="107"/>
      <c r="G15" s="108"/>
      <c r="H15" s="109"/>
      <c r="I15" s="109"/>
      <c r="J15" s="110"/>
      <c r="L15" s="204" t="str">
        <f t="shared" si="5"/>
        <v/>
      </c>
      <c r="P15" s="221"/>
      <c r="Q15" s="222"/>
      <c r="R15" s="222"/>
      <c r="S15" s="222"/>
      <c r="T15" s="222"/>
      <c r="U15" s="223"/>
    </row>
    <row r="16" spans="1:21" s="123" customFormat="1" ht="15" customHeight="1" x14ac:dyDescent="0.2">
      <c r="A16" s="146">
        <f>IF(C16&gt;0,SUM(MAX($A$3:A15),IF(C16&gt;0,1,0)),0)</f>
        <v>0</v>
      </c>
      <c r="B16" s="146">
        <f>IF(C16=2,SUM(MAX($B$3:B15),IF(C16=2,1,0)),0)</f>
        <v>0</v>
      </c>
      <c r="C16" s="160">
        <f>IF(SUM(C17:C69)&gt;0,2,0)</f>
        <v>0</v>
      </c>
      <c r="D16" s="112" t="s">
        <v>679</v>
      </c>
      <c r="E16" s="112" t="s">
        <v>680</v>
      </c>
      <c r="F16" s="113"/>
      <c r="G16" s="114"/>
      <c r="H16" s="115"/>
      <c r="I16" s="115"/>
      <c r="J16" s="143">
        <f>SUM(J17:J69)</f>
        <v>0</v>
      </c>
      <c r="L16" s="204" t="str">
        <f t="shared" si="5"/>
        <v/>
      </c>
      <c r="P16" s="221"/>
      <c r="Q16" s="222"/>
      <c r="R16" s="222"/>
      <c r="S16" s="222"/>
      <c r="T16" s="222"/>
      <c r="U16" s="223"/>
    </row>
    <row r="17" spans="1:21" ht="15" customHeight="1" x14ac:dyDescent="0.2">
      <c r="A17" s="146">
        <f>IF(C17&gt;0,SUM(MAX($A$3:A16),IF(C17&gt;0,1,0)),0)</f>
        <v>0</v>
      </c>
      <c r="B17" s="146">
        <f>IF(C17=2,SUM(MAX($B$3:B16),IF(C17=2,1,0)),0)</f>
        <v>0</v>
      </c>
      <c r="C17" s="161">
        <f t="shared" si="0"/>
        <v>0</v>
      </c>
      <c r="D17" s="124">
        <v>202015</v>
      </c>
      <c r="E17" s="117" t="s">
        <v>6</v>
      </c>
      <c r="F17" s="118" t="str">
        <f t="shared" ref="F17:F48" si="6">IFERROR(VLOOKUP(VALUE(D17),BIDITEM,3,FALSE),"")</f>
        <v>SF</v>
      </c>
      <c r="G17" s="119"/>
      <c r="H17" s="120" t="str">
        <f t="shared" ref="H17:H48" si="7">IF(AND(G17&gt;0,I17=0),IFERROR(VLOOKUP(VALUE(D17),BIDITEM,4,FALSE),""),"")</f>
        <v/>
      </c>
      <c r="I17" s="121"/>
      <c r="J17" s="120" t="str">
        <f t="shared" ref="J17:J69" si="8">IF(AND(G17&gt;0,OR(H17&gt;0,I17&gt;0)),IF(I17&gt;0,PRODUCT(I17,G17),PRODUCT(H17,G17)),"")</f>
        <v/>
      </c>
      <c r="L17" s="204" t="str">
        <f t="shared" si="5"/>
        <v/>
      </c>
      <c r="P17" s="221"/>
      <c r="Q17" s="222"/>
      <c r="R17" s="222"/>
      <c r="S17" s="222"/>
      <c r="T17" s="222"/>
      <c r="U17" s="223"/>
    </row>
    <row r="18" spans="1:21" ht="15" customHeight="1" x14ac:dyDescent="0.2">
      <c r="A18" s="146">
        <f>IF(C18&gt;0,SUM(MAX($A$3:A17),IF(C18&gt;0,1,0)),0)</f>
        <v>0</v>
      </c>
      <c r="B18" s="146">
        <f>IF(C18=2,SUM(MAX($B$3:B17),IF(C18=2,1,0)),0)</f>
        <v>0</v>
      </c>
      <c r="C18" s="161">
        <f t="shared" si="0"/>
        <v>0</v>
      </c>
      <c r="D18" s="124">
        <v>202025</v>
      </c>
      <c r="E18" s="117" t="s">
        <v>444</v>
      </c>
      <c r="F18" s="118" t="str">
        <f t="shared" si="6"/>
        <v>SY</v>
      </c>
      <c r="G18" s="119"/>
      <c r="H18" s="120" t="str">
        <f t="shared" si="7"/>
        <v/>
      </c>
      <c r="I18" s="121"/>
      <c r="J18" s="120" t="str">
        <f t="shared" si="8"/>
        <v/>
      </c>
      <c r="L18" s="204" t="str">
        <f t="shared" si="5"/>
        <v/>
      </c>
      <c r="P18" s="221"/>
      <c r="Q18" s="222"/>
      <c r="R18" s="222"/>
      <c r="S18" s="222"/>
      <c r="T18" s="222"/>
      <c r="U18" s="223"/>
    </row>
    <row r="19" spans="1:21" ht="15" customHeight="1" x14ac:dyDescent="0.2">
      <c r="A19" s="146">
        <f>IF(C19&gt;0,SUM(MAX($A$3:A18),IF(C19&gt;0,1,0)),0)</f>
        <v>0</v>
      </c>
      <c r="B19" s="146">
        <f>IF(C19=2,SUM(MAX($B$3:B18),IF(C19=2,1,0)),0)</f>
        <v>0</v>
      </c>
      <c r="C19" s="161">
        <f t="shared" si="0"/>
        <v>0</v>
      </c>
      <c r="D19" s="116">
        <v>202030</v>
      </c>
      <c r="E19" s="117" t="s">
        <v>448</v>
      </c>
      <c r="F19" s="118" t="str">
        <f t="shared" si="6"/>
        <v>SY</v>
      </c>
      <c r="G19" s="119"/>
      <c r="H19" s="120" t="str">
        <f t="shared" si="7"/>
        <v/>
      </c>
      <c r="I19" s="121"/>
      <c r="J19" s="120" t="str">
        <f t="shared" si="8"/>
        <v/>
      </c>
      <c r="L19" s="204" t="str">
        <f t="shared" si="5"/>
        <v/>
      </c>
      <c r="P19" s="221"/>
      <c r="Q19" s="222"/>
      <c r="R19" s="222"/>
      <c r="S19" s="222"/>
      <c r="T19" s="222"/>
      <c r="U19" s="223"/>
    </row>
    <row r="20" spans="1:21" ht="15" customHeight="1" x14ac:dyDescent="0.2">
      <c r="A20" s="146">
        <f>IF(C20&gt;0,SUM(MAX($A$3:A19),IF(C20&gt;0,1,0)),0)</f>
        <v>0</v>
      </c>
      <c r="B20" s="146">
        <f>IF(C20=2,SUM(MAX($B$3:B19),IF(C20=2,1,0)),0)</f>
        <v>0</v>
      </c>
      <c r="C20" s="161">
        <f t="shared" si="0"/>
        <v>0</v>
      </c>
      <c r="D20" s="124">
        <v>202035</v>
      </c>
      <c r="E20" s="118" t="s">
        <v>589</v>
      </c>
      <c r="F20" s="118" t="str">
        <f t="shared" si="6"/>
        <v>SY</v>
      </c>
      <c r="G20" s="119"/>
      <c r="H20" s="120" t="str">
        <f t="shared" si="7"/>
        <v/>
      </c>
      <c r="I20" s="121"/>
      <c r="J20" s="120" t="str">
        <f t="shared" si="8"/>
        <v/>
      </c>
      <c r="L20" s="204" t="str">
        <f t="shared" si="5"/>
        <v/>
      </c>
      <c r="P20" s="221"/>
      <c r="Q20" s="222"/>
      <c r="R20" s="222"/>
      <c r="S20" s="222"/>
      <c r="T20" s="222"/>
      <c r="U20" s="223"/>
    </row>
    <row r="21" spans="1:21" ht="15" customHeight="1" x14ac:dyDescent="0.2">
      <c r="A21" s="146">
        <f>IF(C21&gt;0,SUM(MAX($A$3:A20),IF(C21&gt;0,1,0)),0)</f>
        <v>0</v>
      </c>
      <c r="B21" s="146">
        <f>IF(C21=2,SUM(MAX($B$3:B20),IF(C21=2,1,0)),0)</f>
        <v>0</v>
      </c>
      <c r="C21" s="161">
        <f t="shared" si="0"/>
        <v>0</v>
      </c>
      <c r="D21" s="116">
        <v>202045</v>
      </c>
      <c r="E21" s="118" t="s">
        <v>603</v>
      </c>
      <c r="F21" s="118" t="str">
        <f t="shared" si="6"/>
        <v>SY</v>
      </c>
      <c r="G21" s="119"/>
      <c r="H21" s="120" t="str">
        <f t="shared" si="7"/>
        <v/>
      </c>
      <c r="I21" s="121"/>
      <c r="J21" s="120" t="str">
        <f t="shared" si="8"/>
        <v/>
      </c>
      <c r="L21" s="204" t="str">
        <f t="shared" si="5"/>
        <v/>
      </c>
      <c r="P21" s="221"/>
      <c r="Q21" s="222"/>
      <c r="R21" s="222"/>
      <c r="S21" s="222"/>
      <c r="T21" s="222"/>
      <c r="U21" s="223"/>
    </row>
    <row r="22" spans="1:21" s="104" customFormat="1" ht="15" customHeight="1" x14ac:dyDescent="0.2">
      <c r="A22" s="146">
        <f>IF(C22&gt;0,SUM(MAX($A$3:A21),IF(C22&gt;0,1,0)),0)</f>
        <v>0</v>
      </c>
      <c r="B22" s="146">
        <f>IF(C22=2,SUM(MAX($B$3:B21),IF(C22=2,1,0)),0)</f>
        <v>0</v>
      </c>
      <c r="C22" s="161">
        <f t="shared" si="0"/>
        <v>0</v>
      </c>
      <c r="D22" s="125">
        <v>202062</v>
      </c>
      <c r="E22" s="126" t="s">
        <v>442</v>
      </c>
      <c r="F22" s="118" t="str">
        <f t="shared" si="6"/>
        <v>SY</v>
      </c>
      <c r="G22" s="119"/>
      <c r="H22" s="120" t="str">
        <f t="shared" si="7"/>
        <v/>
      </c>
      <c r="I22" s="127"/>
      <c r="J22" s="120" t="str">
        <f t="shared" si="8"/>
        <v/>
      </c>
      <c r="L22" s="204" t="str">
        <f t="shared" si="5"/>
        <v/>
      </c>
      <c r="P22" s="221"/>
      <c r="Q22" s="222"/>
      <c r="R22" s="222"/>
      <c r="S22" s="222"/>
      <c r="T22" s="222"/>
      <c r="U22" s="223"/>
    </row>
    <row r="23" spans="1:21" s="104" customFormat="1" ht="15" customHeight="1" x14ac:dyDescent="0.2">
      <c r="A23" s="146">
        <f>IF(C23&gt;0,SUM(MAX($A$3:A22),IF(C23&gt;0,1,0)),0)</f>
        <v>0</v>
      </c>
      <c r="B23" s="146">
        <f>IF(C23=2,SUM(MAX($B$3:B22),IF(C23=2,1,0)),0)</f>
        <v>0</v>
      </c>
      <c r="C23" s="161">
        <f t="shared" si="0"/>
        <v>0</v>
      </c>
      <c r="D23" s="125">
        <v>202064</v>
      </c>
      <c r="E23" s="126" t="s">
        <v>443</v>
      </c>
      <c r="F23" s="118" t="str">
        <f t="shared" si="6"/>
        <v>SY</v>
      </c>
      <c r="G23" s="119"/>
      <c r="H23" s="120" t="str">
        <f t="shared" si="7"/>
        <v/>
      </c>
      <c r="I23" s="127"/>
      <c r="J23" s="120" t="str">
        <f t="shared" si="8"/>
        <v/>
      </c>
      <c r="L23" s="204" t="str">
        <f t="shared" si="5"/>
        <v/>
      </c>
      <c r="P23" s="221"/>
      <c r="Q23" s="222"/>
      <c r="R23" s="222"/>
      <c r="S23" s="222"/>
      <c r="T23" s="222"/>
      <c r="U23" s="223"/>
    </row>
    <row r="24" spans="1:21" s="104" customFormat="1" ht="15" customHeight="1" x14ac:dyDescent="0.2">
      <c r="A24" s="146">
        <f>IF(C24&gt;0,SUM(MAX($A$3:A23),IF(C24&gt;0,1,0)),0)</f>
        <v>0</v>
      </c>
      <c r="B24" s="146">
        <f>IF(C24=2,SUM(MAX($B$3:B23),IF(C24=2,1,0)),0)</f>
        <v>0</v>
      </c>
      <c r="C24" s="161">
        <f t="shared" si="0"/>
        <v>0</v>
      </c>
      <c r="D24" s="125">
        <v>202066</v>
      </c>
      <c r="E24" s="126" t="s">
        <v>441</v>
      </c>
      <c r="F24" s="118" t="str">
        <f t="shared" si="6"/>
        <v>SY</v>
      </c>
      <c r="G24" s="119"/>
      <c r="H24" s="120" t="str">
        <f t="shared" si="7"/>
        <v/>
      </c>
      <c r="I24" s="127"/>
      <c r="J24" s="120" t="str">
        <f t="shared" si="8"/>
        <v/>
      </c>
      <c r="L24" s="204" t="str">
        <f t="shared" si="5"/>
        <v/>
      </c>
      <c r="P24" s="221"/>
      <c r="Q24" s="222"/>
      <c r="R24" s="222"/>
      <c r="S24" s="222"/>
      <c r="T24" s="222"/>
      <c r="U24" s="223"/>
    </row>
    <row r="25" spans="1:21" ht="15" customHeight="1" x14ac:dyDescent="0.2">
      <c r="A25" s="146">
        <f>IF(C25&gt;0,SUM(MAX($A$3:A24),IF(C25&gt;0,1,0)),0)</f>
        <v>0</v>
      </c>
      <c r="B25" s="146">
        <f>IF(C25=2,SUM(MAX($B$3:B24),IF(C25=2,1,0)),0)</f>
        <v>0</v>
      </c>
      <c r="C25" s="161">
        <f t="shared" si="0"/>
        <v>0</v>
      </c>
      <c r="D25" s="124">
        <v>202125</v>
      </c>
      <c r="E25" s="117" t="s">
        <v>9</v>
      </c>
      <c r="F25" s="118" t="str">
        <f t="shared" si="6"/>
        <v>LF</v>
      </c>
      <c r="G25" s="119"/>
      <c r="H25" s="120" t="str">
        <f t="shared" si="7"/>
        <v/>
      </c>
      <c r="I25" s="121"/>
      <c r="J25" s="120" t="str">
        <f t="shared" si="8"/>
        <v/>
      </c>
      <c r="L25" s="204" t="str">
        <f t="shared" si="5"/>
        <v/>
      </c>
      <c r="P25" s="221"/>
      <c r="Q25" s="222"/>
      <c r="R25" s="222"/>
      <c r="S25" s="222"/>
      <c r="T25" s="222"/>
      <c r="U25" s="223"/>
    </row>
    <row r="26" spans="1:21" ht="15" customHeight="1" x14ac:dyDescent="0.2">
      <c r="A26" s="146">
        <f>IF(C26&gt;0,SUM(MAX($A$3:A25),IF(C26&gt;0,1,0)),0)</f>
        <v>0</v>
      </c>
      <c r="B26" s="146">
        <f>IF(C26=2,SUM(MAX($B$3:B25),IF(C26=2,1,0)),0)</f>
        <v>0</v>
      </c>
      <c r="C26" s="161">
        <f t="shared" si="0"/>
        <v>0</v>
      </c>
      <c r="D26" s="124">
        <v>202130</v>
      </c>
      <c r="E26" s="118" t="s">
        <v>11</v>
      </c>
      <c r="F26" s="118" t="str">
        <f t="shared" si="6"/>
        <v>LF</v>
      </c>
      <c r="G26" s="119"/>
      <c r="H26" s="120" t="str">
        <f t="shared" si="7"/>
        <v/>
      </c>
      <c r="I26" s="121"/>
      <c r="J26" s="120" t="str">
        <f t="shared" si="8"/>
        <v/>
      </c>
      <c r="L26" s="204" t="str">
        <f t="shared" si="5"/>
        <v/>
      </c>
      <c r="P26" s="221"/>
      <c r="Q26" s="222"/>
      <c r="R26" s="222"/>
      <c r="S26" s="222"/>
      <c r="T26" s="222"/>
      <c r="U26" s="223"/>
    </row>
    <row r="27" spans="1:21" ht="15" customHeight="1" x14ac:dyDescent="0.2">
      <c r="A27" s="146">
        <f>IF(C27&gt;0,SUM(MAX($A$3:A26),IF(C27&gt;0,1,0)),0)</f>
        <v>0</v>
      </c>
      <c r="B27" s="146">
        <f>IF(C27=2,SUM(MAX($B$3:B26),IF(C27=2,1,0)),0)</f>
        <v>0</v>
      </c>
      <c r="C27" s="161">
        <f t="shared" si="0"/>
        <v>0</v>
      </c>
      <c r="D27" s="124">
        <v>202135</v>
      </c>
      <c r="E27" s="128" t="s">
        <v>12</v>
      </c>
      <c r="F27" s="118" t="str">
        <f t="shared" si="6"/>
        <v>LF</v>
      </c>
      <c r="G27" s="119"/>
      <c r="H27" s="120" t="str">
        <f t="shared" si="7"/>
        <v/>
      </c>
      <c r="I27" s="121"/>
      <c r="J27" s="120" t="str">
        <f t="shared" si="8"/>
        <v/>
      </c>
      <c r="L27" s="204" t="str">
        <f t="shared" si="5"/>
        <v/>
      </c>
      <c r="P27" s="221"/>
      <c r="Q27" s="222"/>
      <c r="R27" s="222"/>
      <c r="S27" s="222"/>
      <c r="T27" s="222"/>
      <c r="U27" s="223"/>
    </row>
    <row r="28" spans="1:21" ht="15" customHeight="1" x14ac:dyDescent="0.2">
      <c r="A28" s="146">
        <f>IF(C28&gt;0,SUM(MAX($A$3:A27),IF(C28&gt;0,1,0)),0)</f>
        <v>0</v>
      </c>
      <c r="B28" s="146">
        <f>IF(C28=2,SUM(MAX($B$3:B27),IF(C28=2,1,0)),0)</f>
        <v>0</v>
      </c>
      <c r="C28" s="161">
        <f t="shared" si="0"/>
        <v>0</v>
      </c>
      <c r="D28" s="124">
        <v>202140</v>
      </c>
      <c r="E28" s="128" t="s">
        <v>13</v>
      </c>
      <c r="F28" s="118" t="str">
        <f t="shared" si="6"/>
        <v>LF</v>
      </c>
      <c r="G28" s="119"/>
      <c r="H28" s="120" t="str">
        <f t="shared" si="7"/>
        <v/>
      </c>
      <c r="I28" s="121"/>
      <c r="J28" s="120" t="str">
        <f t="shared" si="8"/>
        <v/>
      </c>
      <c r="L28" s="204" t="str">
        <f t="shared" si="5"/>
        <v/>
      </c>
      <c r="P28" s="221"/>
      <c r="Q28" s="222"/>
      <c r="R28" s="222"/>
      <c r="S28" s="222"/>
      <c r="T28" s="222"/>
      <c r="U28" s="223"/>
    </row>
    <row r="29" spans="1:21" ht="15" customHeight="1" x14ac:dyDescent="0.2">
      <c r="A29" s="146">
        <f>IF(C29&gt;0,SUM(MAX($A$3:A28),IF(C29&gt;0,1,0)),0)</f>
        <v>0</v>
      </c>
      <c r="B29" s="146">
        <f>IF(C29=2,SUM(MAX($B$3:B28),IF(C29=2,1,0)),0)</f>
        <v>0</v>
      </c>
      <c r="C29" s="161">
        <f t="shared" si="0"/>
        <v>0</v>
      </c>
      <c r="D29" s="124">
        <v>202145</v>
      </c>
      <c r="E29" s="117" t="s">
        <v>14</v>
      </c>
      <c r="F29" s="118" t="str">
        <f t="shared" si="6"/>
        <v>LF</v>
      </c>
      <c r="G29" s="119"/>
      <c r="H29" s="120" t="str">
        <f t="shared" si="7"/>
        <v/>
      </c>
      <c r="I29" s="121"/>
      <c r="J29" s="120" t="str">
        <f t="shared" si="8"/>
        <v/>
      </c>
      <c r="L29" s="204" t="str">
        <f t="shared" si="5"/>
        <v/>
      </c>
      <c r="P29" s="221"/>
      <c r="Q29" s="222"/>
      <c r="R29" s="222"/>
      <c r="S29" s="222"/>
      <c r="T29" s="222"/>
      <c r="U29" s="223"/>
    </row>
    <row r="30" spans="1:21" ht="15" customHeight="1" x14ac:dyDescent="0.2">
      <c r="A30" s="146">
        <f>IF(C30&gt;0,SUM(MAX($A$3:A29),IF(C30&gt;0,1,0)),0)</f>
        <v>0</v>
      </c>
      <c r="B30" s="146">
        <f>IF(C30=2,SUM(MAX($B$3:B29),IF(C30=2,1,0)),0)</f>
        <v>0</v>
      </c>
      <c r="C30" s="161">
        <f t="shared" si="0"/>
        <v>0</v>
      </c>
      <c r="D30" s="124">
        <v>202155</v>
      </c>
      <c r="E30" s="117" t="s">
        <v>15</v>
      </c>
      <c r="F30" s="118" t="str">
        <f t="shared" si="6"/>
        <v>LF</v>
      </c>
      <c r="G30" s="119"/>
      <c r="H30" s="120" t="str">
        <f t="shared" si="7"/>
        <v/>
      </c>
      <c r="I30" s="121"/>
      <c r="J30" s="120" t="str">
        <f t="shared" si="8"/>
        <v/>
      </c>
      <c r="L30" s="204" t="str">
        <f t="shared" si="5"/>
        <v/>
      </c>
      <c r="P30" s="221"/>
      <c r="Q30" s="222"/>
      <c r="R30" s="222"/>
      <c r="S30" s="222"/>
      <c r="T30" s="222"/>
      <c r="U30" s="223"/>
    </row>
    <row r="31" spans="1:21" ht="15" customHeight="1" x14ac:dyDescent="0.2">
      <c r="A31" s="146">
        <f>IF(C31&gt;0,SUM(MAX($A$3:A30),IF(C31&gt;0,1,0)),0)</f>
        <v>0</v>
      </c>
      <c r="B31" s="146">
        <f>IF(C31=2,SUM(MAX($B$3:B30),IF(C31=2,1,0)),0)</f>
        <v>0</v>
      </c>
      <c r="C31" s="161">
        <f t="shared" si="0"/>
        <v>0</v>
      </c>
      <c r="D31" s="124">
        <v>202165</v>
      </c>
      <c r="E31" s="118" t="s">
        <v>16</v>
      </c>
      <c r="F31" s="118" t="str">
        <f t="shared" si="6"/>
        <v>LF</v>
      </c>
      <c r="G31" s="119"/>
      <c r="H31" s="120" t="str">
        <f t="shared" si="7"/>
        <v/>
      </c>
      <c r="I31" s="121"/>
      <c r="J31" s="120" t="str">
        <f t="shared" si="8"/>
        <v/>
      </c>
      <c r="L31" s="204" t="str">
        <f t="shared" si="5"/>
        <v/>
      </c>
      <c r="P31" s="221"/>
      <c r="Q31" s="222"/>
      <c r="R31" s="222"/>
      <c r="S31" s="222"/>
      <c r="T31" s="222"/>
      <c r="U31" s="223"/>
    </row>
    <row r="32" spans="1:21" ht="15" customHeight="1" x14ac:dyDescent="0.2">
      <c r="A32" s="146">
        <f>IF(C32&gt;0,SUM(MAX($A$3:A31),IF(C32&gt;0,1,0)),0)</f>
        <v>0</v>
      </c>
      <c r="B32" s="146">
        <f>IF(C32=2,SUM(MAX($B$3:B31),IF(C32=2,1,0)),0)</f>
        <v>0</v>
      </c>
      <c r="C32" s="161">
        <f t="shared" si="0"/>
        <v>0</v>
      </c>
      <c r="D32" s="129">
        <v>202170</v>
      </c>
      <c r="E32" s="118" t="s">
        <v>17</v>
      </c>
      <c r="F32" s="118" t="str">
        <f t="shared" si="6"/>
        <v>LF</v>
      </c>
      <c r="G32" s="119"/>
      <c r="H32" s="120" t="str">
        <f t="shared" si="7"/>
        <v/>
      </c>
      <c r="I32" s="121"/>
      <c r="J32" s="120" t="str">
        <f t="shared" si="8"/>
        <v/>
      </c>
      <c r="L32" s="204" t="str">
        <f t="shared" si="5"/>
        <v/>
      </c>
      <c r="P32" s="221"/>
      <c r="Q32" s="222"/>
      <c r="R32" s="222"/>
      <c r="S32" s="222"/>
      <c r="T32" s="222"/>
      <c r="U32" s="223"/>
    </row>
    <row r="33" spans="1:21" ht="15" customHeight="1" x14ac:dyDescent="0.2">
      <c r="A33" s="146">
        <f>IF(C33&gt;0,SUM(MAX($A$3:A32),IF(C33&gt;0,1,0)),0)</f>
        <v>0</v>
      </c>
      <c r="B33" s="146">
        <f>IF(C33=2,SUM(MAX($B$3:B32),IF(C33=2,1,0)),0)</f>
        <v>0</v>
      </c>
      <c r="C33" s="161">
        <f t="shared" si="0"/>
        <v>0</v>
      </c>
      <c r="D33" s="124">
        <v>202180</v>
      </c>
      <c r="E33" s="117" t="s">
        <v>415</v>
      </c>
      <c r="F33" s="118" t="str">
        <f t="shared" si="6"/>
        <v>LF</v>
      </c>
      <c r="G33" s="119"/>
      <c r="H33" s="120" t="str">
        <f t="shared" si="7"/>
        <v/>
      </c>
      <c r="I33" s="121"/>
      <c r="J33" s="120" t="str">
        <f t="shared" si="8"/>
        <v/>
      </c>
      <c r="L33" s="204" t="str">
        <f t="shared" si="5"/>
        <v/>
      </c>
      <c r="P33" s="221"/>
      <c r="Q33" s="222"/>
      <c r="R33" s="222"/>
      <c r="S33" s="222"/>
      <c r="T33" s="222"/>
      <c r="U33" s="223"/>
    </row>
    <row r="34" spans="1:21" ht="15" customHeight="1" x14ac:dyDescent="0.2">
      <c r="A34" s="146">
        <f>IF(C34&gt;0,SUM(MAX($A$3:A33),IF(C34&gt;0,1,0)),0)</f>
        <v>0</v>
      </c>
      <c r="B34" s="146">
        <f>IF(C34=2,SUM(MAX($B$3:B33),IF(C34=2,1,0)),0)</f>
        <v>0</v>
      </c>
      <c r="C34" s="161">
        <f t="shared" si="0"/>
        <v>0</v>
      </c>
      <c r="D34" s="124">
        <v>202190</v>
      </c>
      <c r="E34" s="118" t="s">
        <v>18</v>
      </c>
      <c r="F34" s="118" t="str">
        <f t="shared" si="6"/>
        <v>LF</v>
      </c>
      <c r="G34" s="119"/>
      <c r="H34" s="120" t="str">
        <f t="shared" si="7"/>
        <v/>
      </c>
      <c r="I34" s="121"/>
      <c r="J34" s="120" t="str">
        <f t="shared" si="8"/>
        <v/>
      </c>
      <c r="L34" s="204" t="str">
        <f t="shared" si="5"/>
        <v/>
      </c>
      <c r="P34" s="224"/>
      <c r="Q34" s="225"/>
      <c r="R34" s="225"/>
      <c r="S34" s="225"/>
      <c r="T34" s="225"/>
      <c r="U34" s="226"/>
    </row>
    <row r="35" spans="1:21" ht="15" customHeight="1" x14ac:dyDescent="0.2">
      <c r="A35" s="146">
        <f>IF(C35&gt;0,SUM(MAX($A$3:A34),IF(C35&gt;0,1,0)),0)</f>
        <v>0</v>
      </c>
      <c r="B35" s="146">
        <f>IF(C35=2,SUM(MAX($B$3:B34),IF(C35=2,1,0)),0)</f>
        <v>0</v>
      </c>
      <c r="C35" s="161">
        <f t="shared" si="0"/>
        <v>0</v>
      </c>
      <c r="D35" s="124">
        <v>202200</v>
      </c>
      <c r="E35" s="118" t="s">
        <v>440</v>
      </c>
      <c r="F35" s="118" t="str">
        <f t="shared" si="6"/>
        <v>LF</v>
      </c>
      <c r="G35" s="119"/>
      <c r="H35" s="120" t="str">
        <f t="shared" si="7"/>
        <v/>
      </c>
      <c r="I35" s="121"/>
      <c r="J35" s="120" t="str">
        <f t="shared" si="8"/>
        <v/>
      </c>
      <c r="L35" s="204" t="str">
        <f t="shared" si="5"/>
        <v/>
      </c>
      <c r="P35" s="224"/>
      <c r="Q35" s="225"/>
      <c r="R35" s="225"/>
      <c r="S35" s="225"/>
      <c r="T35" s="225"/>
      <c r="U35" s="226"/>
    </row>
    <row r="36" spans="1:21" ht="15" customHeight="1" x14ac:dyDescent="0.2">
      <c r="A36" s="146">
        <f>IF(C36&gt;0,SUM(MAX($A$3:A35),IF(C36&gt;0,1,0)),0)</f>
        <v>0</v>
      </c>
      <c r="B36" s="146">
        <f>IF(C36=2,SUM(MAX($B$3:B35),IF(C36=2,1,0)),0)</f>
        <v>0</v>
      </c>
      <c r="C36" s="161">
        <f t="shared" si="0"/>
        <v>0</v>
      </c>
      <c r="D36" s="124">
        <v>202250</v>
      </c>
      <c r="E36" s="118" t="s">
        <v>19</v>
      </c>
      <c r="F36" s="118" t="str">
        <f t="shared" si="6"/>
        <v>EA</v>
      </c>
      <c r="G36" s="119"/>
      <c r="H36" s="120" t="str">
        <f t="shared" si="7"/>
        <v/>
      </c>
      <c r="I36" s="121"/>
      <c r="J36" s="120" t="str">
        <f t="shared" si="8"/>
        <v/>
      </c>
      <c r="L36" s="204" t="str">
        <f t="shared" si="5"/>
        <v/>
      </c>
      <c r="P36" s="224"/>
      <c r="Q36" s="225"/>
      <c r="R36" s="225"/>
      <c r="S36" s="225"/>
      <c r="T36" s="225"/>
      <c r="U36" s="226"/>
    </row>
    <row r="37" spans="1:21" ht="15" customHeight="1" x14ac:dyDescent="0.2">
      <c r="A37" s="146">
        <f>IF(C37&gt;0,SUM(MAX($A$3:A36),IF(C37&gt;0,1,0)),0)</f>
        <v>0</v>
      </c>
      <c r="B37" s="146">
        <f>IF(C37=2,SUM(MAX($B$3:B36),IF(C37=2,1,0)),0)</f>
        <v>0</v>
      </c>
      <c r="C37" s="161">
        <f t="shared" si="0"/>
        <v>0</v>
      </c>
      <c r="D37" s="124">
        <v>202270</v>
      </c>
      <c r="E37" s="118" t="s">
        <v>21</v>
      </c>
      <c r="F37" s="118" t="str">
        <f t="shared" si="6"/>
        <v>EA</v>
      </c>
      <c r="G37" s="119"/>
      <c r="H37" s="120" t="str">
        <f t="shared" si="7"/>
        <v/>
      </c>
      <c r="I37" s="121"/>
      <c r="J37" s="120" t="str">
        <f t="shared" si="8"/>
        <v/>
      </c>
      <c r="L37" s="204" t="str">
        <f t="shared" si="5"/>
        <v/>
      </c>
      <c r="P37" s="227"/>
      <c r="Q37" s="228"/>
      <c r="R37" s="228"/>
      <c r="S37" s="228"/>
      <c r="T37" s="228"/>
      <c r="U37" s="229"/>
    </row>
    <row r="38" spans="1:21" ht="15" customHeight="1" x14ac:dyDescent="0.2">
      <c r="A38" s="146">
        <f>IF(C38&gt;0,SUM(MAX($A$3:A37),IF(C38&gt;0,1,0)),0)</f>
        <v>0</v>
      </c>
      <c r="B38" s="146">
        <f>IF(C38=2,SUM(MAX($B$3:B37),IF(C38=2,1,0)),0)</f>
        <v>0</v>
      </c>
      <c r="C38" s="161">
        <f t="shared" si="0"/>
        <v>0</v>
      </c>
      <c r="D38" s="124">
        <v>202275</v>
      </c>
      <c r="E38" s="128" t="s">
        <v>22</v>
      </c>
      <c r="F38" s="118" t="str">
        <f t="shared" si="6"/>
        <v>EA</v>
      </c>
      <c r="G38" s="119"/>
      <c r="H38" s="120" t="str">
        <f t="shared" si="7"/>
        <v/>
      </c>
      <c r="I38" s="121"/>
      <c r="J38" s="120" t="str">
        <f t="shared" si="8"/>
        <v/>
      </c>
      <c r="L38" s="204" t="str">
        <f t="shared" si="5"/>
        <v/>
      </c>
      <c r="P38" s="227"/>
      <c r="Q38" s="228"/>
      <c r="R38" s="228"/>
      <c r="S38" s="228"/>
      <c r="T38" s="228"/>
      <c r="U38" s="229"/>
    </row>
    <row r="39" spans="1:21" ht="15" customHeight="1" x14ac:dyDescent="0.2">
      <c r="A39" s="146">
        <f>IF(C39&gt;0,SUM(MAX($A$3:A38),IF(C39&gt;0,1,0)),0)</f>
        <v>0</v>
      </c>
      <c r="B39" s="146">
        <f>IF(C39=2,SUM(MAX($B$3:B38),IF(C39=2,1,0)),0)</f>
        <v>0</v>
      </c>
      <c r="C39" s="161">
        <f t="shared" si="0"/>
        <v>0</v>
      </c>
      <c r="D39" s="124">
        <v>202305</v>
      </c>
      <c r="E39" s="128" t="s">
        <v>449</v>
      </c>
      <c r="F39" s="118" t="str">
        <f t="shared" si="6"/>
        <v>EA</v>
      </c>
      <c r="G39" s="119"/>
      <c r="H39" s="120" t="str">
        <f t="shared" si="7"/>
        <v/>
      </c>
      <c r="I39" s="121"/>
      <c r="J39" s="120" t="str">
        <f t="shared" si="8"/>
        <v/>
      </c>
      <c r="L39" s="204" t="str">
        <f t="shared" si="5"/>
        <v/>
      </c>
      <c r="P39" s="227"/>
      <c r="Q39" s="228"/>
      <c r="R39" s="228"/>
      <c r="S39" s="228"/>
      <c r="T39" s="228"/>
      <c r="U39" s="229"/>
    </row>
    <row r="40" spans="1:21" s="130" customFormat="1" ht="15" customHeight="1" x14ac:dyDescent="0.2">
      <c r="A40" s="146">
        <f>IF(C40&gt;0,SUM(MAX($A$3:A39),IF(C40&gt;0,1,0)),0)</f>
        <v>0</v>
      </c>
      <c r="B40" s="146">
        <f>IF(C40=2,SUM(MAX($B$3:B39),IF(C40=2,1,0)),0)</f>
        <v>0</v>
      </c>
      <c r="C40" s="161">
        <f t="shared" si="0"/>
        <v>0</v>
      </c>
      <c r="D40" s="124">
        <v>202325</v>
      </c>
      <c r="E40" s="118" t="s">
        <v>23</v>
      </c>
      <c r="F40" s="118" t="str">
        <f t="shared" si="6"/>
        <v>EA</v>
      </c>
      <c r="G40" s="119"/>
      <c r="H40" s="120" t="str">
        <f t="shared" si="7"/>
        <v/>
      </c>
      <c r="I40" s="121"/>
      <c r="J40" s="120" t="str">
        <f t="shared" si="8"/>
        <v/>
      </c>
      <c r="L40" s="204" t="str">
        <f t="shared" si="5"/>
        <v/>
      </c>
      <c r="P40" s="227"/>
      <c r="Q40" s="228"/>
      <c r="R40" s="228"/>
      <c r="S40" s="228"/>
      <c r="T40" s="228"/>
      <c r="U40" s="229"/>
    </row>
    <row r="41" spans="1:21" ht="15" customHeight="1" x14ac:dyDescent="0.2">
      <c r="A41" s="146">
        <f>IF(C41&gt;0,SUM(MAX($A$3:A40),IF(C41&gt;0,1,0)),0)</f>
        <v>0</v>
      </c>
      <c r="B41" s="146">
        <f>IF(C41=2,SUM(MAX($B$3:B40),IF(C41=2,1,0)),0)</f>
        <v>0</v>
      </c>
      <c r="C41" s="161">
        <f t="shared" si="0"/>
        <v>0</v>
      </c>
      <c r="D41" s="124">
        <v>202330</v>
      </c>
      <c r="E41" s="118" t="s">
        <v>25</v>
      </c>
      <c r="F41" s="118" t="str">
        <f t="shared" si="6"/>
        <v>EA</v>
      </c>
      <c r="G41" s="119"/>
      <c r="H41" s="120" t="str">
        <f t="shared" si="7"/>
        <v/>
      </c>
      <c r="I41" s="121"/>
      <c r="J41" s="120" t="str">
        <f t="shared" si="8"/>
        <v/>
      </c>
      <c r="L41" s="204" t="str">
        <f t="shared" si="5"/>
        <v/>
      </c>
      <c r="P41" s="227"/>
      <c r="Q41" s="228"/>
      <c r="R41" s="228"/>
      <c r="S41" s="228"/>
      <c r="T41" s="228"/>
      <c r="U41" s="229"/>
    </row>
    <row r="42" spans="1:21" ht="15" customHeight="1" x14ac:dyDescent="0.2">
      <c r="A42" s="146">
        <f>IF(C42&gt;0,SUM(MAX($A$3:A41),IF(C42&gt;0,1,0)),0)</f>
        <v>0</v>
      </c>
      <c r="B42" s="146">
        <f>IF(C42=2,SUM(MAX($B$3:B41),IF(C42=2,1,0)),0)</f>
        <v>0</v>
      </c>
      <c r="C42" s="161">
        <f t="shared" si="0"/>
        <v>0</v>
      </c>
      <c r="D42" s="124">
        <v>202335</v>
      </c>
      <c r="E42" s="118" t="s">
        <v>26</v>
      </c>
      <c r="F42" s="118" t="str">
        <f t="shared" si="6"/>
        <v>EA</v>
      </c>
      <c r="G42" s="119"/>
      <c r="H42" s="120" t="str">
        <f t="shared" si="7"/>
        <v/>
      </c>
      <c r="I42" s="121"/>
      <c r="J42" s="120" t="str">
        <f t="shared" si="8"/>
        <v/>
      </c>
      <c r="L42" s="204" t="str">
        <f t="shared" si="5"/>
        <v/>
      </c>
      <c r="P42" s="227"/>
      <c r="Q42" s="228"/>
      <c r="R42" s="228"/>
      <c r="S42" s="228"/>
      <c r="T42" s="228"/>
      <c r="U42" s="229"/>
    </row>
    <row r="43" spans="1:21" ht="15" customHeight="1" x14ac:dyDescent="0.2">
      <c r="A43" s="146">
        <f>IF(C43&gt;0,SUM(MAX($A$3:A42),IF(C43&gt;0,1,0)),0)</f>
        <v>0</v>
      </c>
      <c r="B43" s="146">
        <f>IF(C43=2,SUM(MAX($B$3:B42),IF(C43=2,1,0)),0)</f>
        <v>0</v>
      </c>
      <c r="C43" s="161">
        <f t="shared" si="0"/>
        <v>0</v>
      </c>
      <c r="D43" s="124">
        <v>202340</v>
      </c>
      <c r="E43" s="117" t="s">
        <v>27</v>
      </c>
      <c r="F43" s="118" t="str">
        <f t="shared" si="6"/>
        <v>EA</v>
      </c>
      <c r="G43" s="119"/>
      <c r="H43" s="120" t="str">
        <f t="shared" si="7"/>
        <v/>
      </c>
      <c r="I43" s="121"/>
      <c r="J43" s="120" t="str">
        <f t="shared" si="8"/>
        <v/>
      </c>
      <c r="L43" s="204" t="str">
        <f t="shared" si="5"/>
        <v/>
      </c>
      <c r="P43" s="227"/>
      <c r="Q43" s="228"/>
      <c r="R43" s="228"/>
      <c r="S43" s="228"/>
      <c r="T43" s="228"/>
      <c r="U43" s="229"/>
    </row>
    <row r="44" spans="1:21" ht="15" customHeight="1" x14ac:dyDescent="0.2">
      <c r="A44" s="146">
        <f>IF(C44&gt;0,SUM(MAX($A$3:A43),IF(C44&gt;0,1,0)),0)</f>
        <v>0</v>
      </c>
      <c r="B44" s="146">
        <f>IF(C44=2,SUM(MAX($B$3:B43),IF(C44=2,1,0)),0)</f>
        <v>0</v>
      </c>
      <c r="C44" s="161">
        <f t="shared" si="0"/>
        <v>0</v>
      </c>
      <c r="D44" s="124">
        <v>202355</v>
      </c>
      <c r="E44" s="117" t="s">
        <v>447</v>
      </c>
      <c r="F44" s="118" t="str">
        <f t="shared" si="6"/>
        <v>EA</v>
      </c>
      <c r="G44" s="119"/>
      <c r="H44" s="120" t="str">
        <f t="shared" si="7"/>
        <v/>
      </c>
      <c r="I44" s="121"/>
      <c r="J44" s="120" t="str">
        <f t="shared" si="8"/>
        <v/>
      </c>
      <c r="L44" s="204" t="str">
        <f t="shared" si="5"/>
        <v/>
      </c>
      <c r="P44" s="227"/>
      <c r="Q44" s="228"/>
      <c r="R44" s="228"/>
      <c r="S44" s="228"/>
      <c r="T44" s="228"/>
      <c r="U44" s="229"/>
    </row>
    <row r="45" spans="1:21" ht="15" customHeight="1" x14ac:dyDescent="0.2">
      <c r="A45" s="146">
        <f>IF(C45&gt;0,SUM(MAX($A$3:A44),IF(C45&gt;0,1,0)),0)</f>
        <v>0</v>
      </c>
      <c r="B45" s="146">
        <f>IF(C45=2,SUM(MAX($B$3:B44),IF(C45=2,1,0)),0)</f>
        <v>0</v>
      </c>
      <c r="C45" s="161">
        <f t="shared" si="0"/>
        <v>0</v>
      </c>
      <c r="D45" s="124">
        <v>202365</v>
      </c>
      <c r="E45" s="117" t="s">
        <v>416</v>
      </c>
      <c r="F45" s="118" t="str">
        <f t="shared" si="6"/>
        <v>EA</v>
      </c>
      <c r="G45" s="119"/>
      <c r="H45" s="120" t="str">
        <f t="shared" si="7"/>
        <v/>
      </c>
      <c r="I45" s="121"/>
      <c r="J45" s="120" t="str">
        <f t="shared" si="8"/>
        <v/>
      </c>
      <c r="L45" s="204" t="str">
        <f t="shared" si="5"/>
        <v/>
      </c>
      <c r="P45" s="230"/>
      <c r="Q45" s="231"/>
      <c r="R45" s="231"/>
      <c r="S45" s="231"/>
      <c r="T45" s="231"/>
      <c r="U45" s="232"/>
    </row>
    <row r="46" spans="1:21" ht="15" customHeight="1" x14ac:dyDescent="0.2">
      <c r="A46" s="146">
        <f>IF(C46&gt;0,SUM(MAX($A$3:A45),IF(C46&gt;0,1,0)),0)</f>
        <v>0</v>
      </c>
      <c r="B46" s="146">
        <f>IF(C46=2,SUM(MAX($B$3:B45),IF(C46=2,1,0)),0)</f>
        <v>0</v>
      </c>
      <c r="C46" s="161">
        <f t="shared" si="0"/>
        <v>0</v>
      </c>
      <c r="D46" s="124">
        <v>202395</v>
      </c>
      <c r="E46" s="117" t="s">
        <v>32</v>
      </c>
      <c r="F46" s="118" t="str">
        <f t="shared" si="6"/>
        <v>EA</v>
      </c>
      <c r="G46" s="119"/>
      <c r="H46" s="120" t="str">
        <f t="shared" si="7"/>
        <v/>
      </c>
      <c r="I46" s="121"/>
      <c r="J46" s="120" t="str">
        <f t="shared" si="8"/>
        <v/>
      </c>
      <c r="L46" s="204" t="str">
        <f t="shared" si="5"/>
        <v/>
      </c>
      <c r="P46" s="230"/>
      <c r="Q46" s="231"/>
      <c r="R46" s="231"/>
      <c r="S46" s="231"/>
      <c r="T46" s="231"/>
      <c r="U46" s="232"/>
    </row>
    <row r="47" spans="1:21" ht="15" customHeight="1" x14ac:dyDescent="0.2">
      <c r="A47" s="146">
        <f>IF(C47&gt;0,SUM(MAX($A$3:A46),IF(C47&gt;0,1,0)),0)</f>
        <v>0</v>
      </c>
      <c r="B47" s="146">
        <f>IF(C47=2,SUM(MAX($B$3:B46),IF(C47=2,1,0)),0)</f>
        <v>0</v>
      </c>
      <c r="C47" s="161">
        <f t="shared" si="0"/>
        <v>0</v>
      </c>
      <c r="D47" s="124">
        <v>202400</v>
      </c>
      <c r="E47" s="118" t="s">
        <v>33</v>
      </c>
      <c r="F47" s="118" t="str">
        <f t="shared" si="6"/>
        <v>EA</v>
      </c>
      <c r="G47" s="119"/>
      <c r="H47" s="120" t="str">
        <f t="shared" si="7"/>
        <v/>
      </c>
      <c r="I47" s="121"/>
      <c r="J47" s="120" t="str">
        <f t="shared" si="8"/>
        <v/>
      </c>
      <c r="L47" s="204" t="str">
        <f t="shared" si="5"/>
        <v/>
      </c>
      <c r="P47" s="230"/>
      <c r="Q47" s="231"/>
      <c r="R47" s="231"/>
      <c r="S47" s="231"/>
      <c r="T47" s="231"/>
      <c r="U47" s="232"/>
    </row>
    <row r="48" spans="1:21" ht="15" customHeight="1" x14ac:dyDescent="0.2">
      <c r="A48" s="146">
        <f>IF(C48&gt;0,SUM(MAX($A$3:A47),IF(C48&gt;0,1,0)),0)</f>
        <v>0</v>
      </c>
      <c r="B48" s="146">
        <f>IF(C48=2,SUM(MAX($B$3:B47),IF(C48=2,1,0)),0)</f>
        <v>0</v>
      </c>
      <c r="C48" s="161">
        <f t="shared" si="0"/>
        <v>0</v>
      </c>
      <c r="D48" s="124">
        <v>202405</v>
      </c>
      <c r="E48" s="118" t="s">
        <v>34</v>
      </c>
      <c r="F48" s="118" t="str">
        <f t="shared" si="6"/>
        <v>EA</v>
      </c>
      <c r="G48" s="119"/>
      <c r="H48" s="120" t="str">
        <f t="shared" si="7"/>
        <v/>
      </c>
      <c r="I48" s="121"/>
      <c r="J48" s="120" t="str">
        <f t="shared" si="8"/>
        <v/>
      </c>
      <c r="L48" s="204" t="str">
        <f t="shared" si="5"/>
        <v/>
      </c>
      <c r="P48" s="230"/>
      <c r="Q48" s="231"/>
      <c r="R48" s="231"/>
      <c r="S48" s="231"/>
      <c r="T48" s="231"/>
      <c r="U48" s="232"/>
    </row>
    <row r="49" spans="1:21" ht="15" customHeight="1" x14ac:dyDescent="0.2">
      <c r="A49" s="146">
        <f>IF(C49&gt;0,SUM(MAX($A$3:A48),IF(C49&gt;0,1,0)),0)</f>
        <v>0</v>
      </c>
      <c r="B49" s="146">
        <f>IF(C49=2,SUM(MAX($B$3:B48),IF(C49=2,1,0)),0)</f>
        <v>0</v>
      </c>
      <c r="C49" s="161">
        <f t="shared" si="0"/>
        <v>0</v>
      </c>
      <c r="D49" s="124">
        <v>202410</v>
      </c>
      <c r="E49" s="118" t="s">
        <v>35</v>
      </c>
      <c r="F49" s="118" t="str">
        <f t="shared" ref="F49:F69" si="9">IFERROR(VLOOKUP(VALUE(D49),BIDITEM,3,FALSE),"")</f>
        <v>EA</v>
      </c>
      <c r="G49" s="119"/>
      <c r="H49" s="120" t="str">
        <f t="shared" ref="H49:H69" si="10">IF(AND(G49&gt;0,I49=0),IFERROR(VLOOKUP(VALUE(D49),BIDITEM,4,FALSE),""),"")</f>
        <v/>
      </c>
      <c r="I49" s="121"/>
      <c r="J49" s="120" t="str">
        <f t="shared" si="8"/>
        <v/>
      </c>
      <c r="L49" s="204" t="str">
        <f t="shared" si="5"/>
        <v/>
      </c>
      <c r="P49" s="230"/>
      <c r="Q49" s="231"/>
      <c r="R49" s="231"/>
      <c r="S49" s="231"/>
      <c r="T49" s="231"/>
      <c r="U49" s="232"/>
    </row>
    <row r="50" spans="1:21" ht="15" customHeight="1" x14ac:dyDescent="0.2">
      <c r="A50" s="146">
        <f>IF(C50&gt;0,SUM(MAX($A$3:A49),IF(C50&gt;0,1,0)),0)</f>
        <v>0</v>
      </c>
      <c r="B50" s="146">
        <f>IF(C50=2,SUM(MAX($B$3:B49),IF(C50=2,1,0)),0)</f>
        <v>0</v>
      </c>
      <c r="C50" s="161">
        <f t="shared" si="0"/>
        <v>0</v>
      </c>
      <c r="D50" s="124">
        <v>202415</v>
      </c>
      <c r="E50" s="118" t="s">
        <v>36</v>
      </c>
      <c r="F50" s="118" t="str">
        <f t="shared" si="9"/>
        <v>EA</v>
      </c>
      <c r="G50" s="119"/>
      <c r="H50" s="120" t="str">
        <f t="shared" si="10"/>
        <v/>
      </c>
      <c r="I50" s="121"/>
      <c r="J50" s="120" t="str">
        <f t="shared" si="8"/>
        <v/>
      </c>
      <c r="L50" s="204" t="str">
        <f t="shared" si="5"/>
        <v/>
      </c>
      <c r="P50" s="230"/>
      <c r="Q50" s="231"/>
      <c r="R50" s="231"/>
      <c r="S50" s="231"/>
      <c r="T50" s="231"/>
      <c r="U50" s="232"/>
    </row>
    <row r="51" spans="1:21" ht="15" customHeight="1" x14ac:dyDescent="0.2">
      <c r="A51" s="146">
        <f>IF(C51&gt;0,SUM(MAX($A$3:A50),IF(C51&gt;0,1,0)),0)</f>
        <v>0</v>
      </c>
      <c r="B51" s="146">
        <f>IF(C51=2,SUM(MAX($B$3:B50),IF(C51=2,1,0)),0)</f>
        <v>0</v>
      </c>
      <c r="C51" s="161">
        <f t="shared" si="0"/>
        <v>0</v>
      </c>
      <c r="D51" s="124">
        <v>202420</v>
      </c>
      <c r="E51" s="118" t="s">
        <v>37</v>
      </c>
      <c r="F51" s="118" t="str">
        <f t="shared" si="9"/>
        <v>EA</v>
      </c>
      <c r="G51" s="119"/>
      <c r="H51" s="120" t="str">
        <f t="shared" si="10"/>
        <v/>
      </c>
      <c r="I51" s="121"/>
      <c r="J51" s="120" t="str">
        <f t="shared" si="8"/>
        <v/>
      </c>
      <c r="L51" s="204" t="str">
        <f t="shared" si="5"/>
        <v/>
      </c>
      <c r="P51" s="233"/>
      <c r="Q51" s="234"/>
      <c r="R51" s="234"/>
      <c r="S51" s="234"/>
      <c r="T51" s="234"/>
      <c r="U51" s="235"/>
    </row>
    <row r="52" spans="1:21" ht="15" customHeight="1" x14ac:dyDescent="0.2">
      <c r="A52" s="146">
        <f>IF(C52&gt;0,SUM(MAX($A$3:A51),IF(C52&gt;0,1,0)),0)</f>
        <v>0</v>
      </c>
      <c r="B52" s="146">
        <f>IF(C52=2,SUM(MAX($B$3:B51),IF(C52=2,1,0)),0)</f>
        <v>0</v>
      </c>
      <c r="C52" s="161">
        <f t="shared" si="0"/>
        <v>0</v>
      </c>
      <c r="D52" s="124">
        <v>202425</v>
      </c>
      <c r="E52" s="118" t="s">
        <v>38</v>
      </c>
      <c r="F52" s="118" t="str">
        <f t="shared" si="9"/>
        <v>EA</v>
      </c>
      <c r="G52" s="119"/>
      <c r="H52" s="120" t="str">
        <f t="shared" si="10"/>
        <v/>
      </c>
      <c r="I52" s="121"/>
      <c r="J52" s="120" t="str">
        <f t="shared" si="8"/>
        <v/>
      </c>
      <c r="L52" s="204" t="str">
        <f t="shared" si="5"/>
        <v/>
      </c>
    </row>
    <row r="53" spans="1:21" ht="15" customHeight="1" x14ac:dyDescent="0.2">
      <c r="A53" s="146">
        <f>IF(C53&gt;0,SUM(MAX($A$3:A52),IF(C53&gt;0,1,0)),0)</f>
        <v>0</v>
      </c>
      <c r="B53" s="146">
        <f>IF(C53=2,SUM(MAX($B$3:B52),IF(C53=2,1,0)),0)</f>
        <v>0</v>
      </c>
      <c r="C53" s="161">
        <f t="shared" si="0"/>
        <v>0</v>
      </c>
      <c r="D53" s="124">
        <v>202430</v>
      </c>
      <c r="E53" s="118" t="s">
        <v>39</v>
      </c>
      <c r="F53" s="118" t="str">
        <f t="shared" si="9"/>
        <v>EA</v>
      </c>
      <c r="G53" s="119"/>
      <c r="H53" s="120" t="str">
        <f t="shared" si="10"/>
        <v/>
      </c>
      <c r="I53" s="121"/>
      <c r="J53" s="120" t="str">
        <f t="shared" si="8"/>
        <v/>
      </c>
      <c r="L53" s="204" t="str">
        <f t="shared" si="5"/>
        <v/>
      </c>
    </row>
    <row r="54" spans="1:21" ht="15" customHeight="1" x14ac:dyDescent="0.2">
      <c r="A54" s="146">
        <f>IF(C54&gt;0,SUM(MAX($A$3:A53),IF(C54&gt;0,1,0)),0)</f>
        <v>0</v>
      </c>
      <c r="B54" s="146">
        <f>IF(C54=2,SUM(MAX($B$3:B53),IF(C54=2,1,0)),0)</f>
        <v>0</v>
      </c>
      <c r="C54" s="161">
        <f t="shared" si="0"/>
        <v>0</v>
      </c>
      <c r="D54" s="124">
        <v>202435</v>
      </c>
      <c r="E54" s="118" t="s">
        <v>40</v>
      </c>
      <c r="F54" s="118" t="str">
        <f t="shared" si="9"/>
        <v>EA</v>
      </c>
      <c r="G54" s="119"/>
      <c r="H54" s="120" t="str">
        <f t="shared" si="10"/>
        <v/>
      </c>
      <c r="I54" s="121"/>
      <c r="J54" s="120" t="str">
        <f t="shared" si="8"/>
        <v/>
      </c>
      <c r="L54" s="204" t="str">
        <f t="shared" si="5"/>
        <v/>
      </c>
    </row>
    <row r="55" spans="1:21" ht="15" customHeight="1" x14ac:dyDescent="0.2">
      <c r="A55" s="146">
        <f>IF(C55&gt;0,SUM(MAX($A$3:A54),IF(C55&gt;0,1,0)),0)</f>
        <v>0</v>
      </c>
      <c r="B55" s="146">
        <f>IF(C55=2,SUM(MAX($B$3:B54),IF(C55=2,1,0)),0)</f>
        <v>0</v>
      </c>
      <c r="C55" s="161">
        <f t="shared" si="0"/>
        <v>0</v>
      </c>
      <c r="D55" s="124">
        <v>202445</v>
      </c>
      <c r="E55" s="118" t="s">
        <v>41</v>
      </c>
      <c r="F55" s="118" t="str">
        <f t="shared" si="9"/>
        <v>EA</v>
      </c>
      <c r="G55" s="119"/>
      <c r="H55" s="120" t="str">
        <f t="shared" si="10"/>
        <v/>
      </c>
      <c r="I55" s="121"/>
      <c r="J55" s="120" t="str">
        <f t="shared" si="8"/>
        <v/>
      </c>
      <c r="L55" s="204" t="str">
        <f t="shared" si="5"/>
        <v/>
      </c>
    </row>
    <row r="56" spans="1:21" ht="15" customHeight="1" x14ac:dyDescent="0.2">
      <c r="A56" s="146">
        <f>IF(C56&gt;0,SUM(MAX($A$3:A55),IF(C56&gt;0,1,0)),0)</f>
        <v>0</v>
      </c>
      <c r="B56" s="146">
        <f>IF(C56=2,SUM(MAX($B$3:B55),IF(C56=2,1,0)),0)</f>
        <v>0</v>
      </c>
      <c r="C56" s="161">
        <f t="shared" si="0"/>
        <v>0</v>
      </c>
      <c r="D56" s="124">
        <v>202450</v>
      </c>
      <c r="E56" s="118" t="s">
        <v>42</v>
      </c>
      <c r="F56" s="118" t="str">
        <f t="shared" si="9"/>
        <v>EA</v>
      </c>
      <c r="G56" s="119"/>
      <c r="H56" s="120" t="str">
        <f t="shared" si="10"/>
        <v/>
      </c>
      <c r="I56" s="121"/>
      <c r="J56" s="120" t="str">
        <f t="shared" si="8"/>
        <v/>
      </c>
      <c r="L56" s="204" t="str">
        <f t="shared" si="5"/>
        <v/>
      </c>
    </row>
    <row r="57" spans="1:21" ht="15" customHeight="1" x14ac:dyDescent="0.2">
      <c r="A57" s="146">
        <f>IF(C57&gt;0,SUM(MAX($A$3:A56),IF(C57&gt;0,1,0)),0)</f>
        <v>0</v>
      </c>
      <c r="B57" s="146">
        <f>IF(C57=2,SUM(MAX($B$3:B56),IF(C57=2,1,0)),0)</f>
        <v>0</v>
      </c>
      <c r="C57" s="161">
        <f t="shared" si="0"/>
        <v>0</v>
      </c>
      <c r="D57" s="124">
        <v>202455</v>
      </c>
      <c r="E57" s="118" t="s">
        <v>445</v>
      </c>
      <c r="F57" s="118" t="str">
        <f t="shared" si="9"/>
        <v>EA</v>
      </c>
      <c r="G57" s="119"/>
      <c r="H57" s="120" t="str">
        <f t="shared" si="10"/>
        <v/>
      </c>
      <c r="I57" s="121"/>
      <c r="J57" s="120" t="str">
        <f t="shared" si="8"/>
        <v/>
      </c>
      <c r="L57" s="204" t="str">
        <f t="shared" si="5"/>
        <v/>
      </c>
    </row>
    <row r="58" spans="1:21" ht="15" customHeight="1" x14ac:dyDescent="0.2">
      <c r="A58" s="146">
        <f>IF(C58&gt;0,SUM(MAX($A$3:A57),IF(C58&gt;0,1,0)),0)</f>
        <v>0</v>
      </c>
      <c r="B58" s="146">
        <f>IF(C58=2,SUM(MAX($B$3:B57),IF(C58=2,1,0)),0)</f>
        <v>0</v>
      </c>
      <c r="C58" s="161">
        <f t="shared" si="0"/>
        <v>0</v>
      </c>
      <c r="D58" s="124">
        <v>202480</v>
      </c>
      <c r="E58" s="117" t="s">
        <v>43</v>
      </c>
      <c r="F58" s="118" t="str">
        <f t="shared" si="9"/>
        <v>EA</v>
      </c>
      <c r="G58" s="119"/>
      <c r="H58" s="120" t="str">
        <f t="shared" si="10"/>
        <v/>
      </c>
      <c r="I58" s="121"/>
      <c r="J58" s="120" t="str">
        <f t="shared" si="8"/>
        <v/>
      </c>
      <c r="L58" s="204" t="str">
        <f t="shared" si="5"/>
        <v/>
      </c>
    </row>
    <row r="59" spans="1:21" ht="15" customHeight="1" x14ac:dyDescent="0.2">
      <c r="A59" s="146">
        <f>IF(C59&gt;0,SUM(MAX($A$3:A58),IF(C59&gt;0,1,0)),0)</f>
        <v>0</v>
      </c>
      <c r="B59" s="146">
        <f>IF(C59=2,SUM(MAX($B$3:B58),IF(C59=2,1,0)),0)</f>
        <v>0</v>
      </c>
      <c r="C59" s="161">
        <f t="shared" si="0"/>
        <v>0</v>
      </c>
      <c r="D59" s="124">
        <v>202500</v>
      </c>
      <c r="E59" s="118" t="s">
        <v>24</v>
      </c>
      <c r="F59" s="118" t="str">
        <f t="shared" si="9"/>
        <v>EA</v>
      </c>
      <c r="G59" s="119"/>
      <c r="H59" s="120" t="str">
        <f t="shared" si="10"/>
        <v/>
      </c>
      <c r="I59" s="121"/>
      <c r="J59" s="120" t="str">
        <f t="shared" si="8"/>
        <v/>
      </c>
      <c r="L59" s="204" t="str">
        <f t="shared" si="5"/>
        <v/>
      </c>
    </row>
    <row r="60" spans="1:21" ht="15" customHeight="1" x14ac:dyDescent="0.2">
      <c r="A60" s="146">
        <f>IF(C60&gt;0,SUM(MAX($A$3:A59),IF(C60&gt;0,1,0)),0)</f>
        <v>0</v>
      </c>
      <c r="B60" s="146">
        <f>IF(C60=2,SUM(MAX($B$3:B59),IF(C60=2,1,0)),0)</f>
        <v>0</v>
      </c>
      <c r="C60" s="161">
        <f t="shared" si="0"/>
        <v>0</v>
      </c>
      <c r="D60" s="124">
        <v>202505</v>
      </c>
      <c r="E60" s="117" t="s">
        <v>44</v>
      </c>
      <c r="F60" s="118" t="str">
        <f t="shared" si="9"/>
        <v>EA</v>
      </c>
      <c r="G60" s="119"/>
      <c r="H60" s="120" t="str">
        <f t="shared" si="10"/>
        <v/>
      </c>
      <c r="I60" s="121"/>
      <c r="J60" s="120" t="str">
        <f t="shared" si="8"/>
        <v/>
      </c>
      <c r="L60" s="204" t="str">
        <f t="shared" si="5"/>
        <v/>
      </c>
    </row>
    <row r="61" spans="1:21" ht="15" customHeight="1" x14ac:dyDescent="0.2">
      <c r="A61" s="146">
        <f>IF(C61&gt;0,SUM(MAX($A$3:A60),IF(C61&gt;0,1,0)),0)</f>
        <v>0</v>
      </c>
      <c r="B61" s="146">
        <f>IF(C61=2,SUM(MAX($B$3:B60),IF(C61=2,1,0)),0)</f>
        <v>0</v>
      </c>
      <c r="C61" s="161">
        <f t="shared" si="0"/>
        <v>0</v>
      </c>
      <c r="D61" s="124">
        <v>202750</v>
      </c>
      <c r="E61" s="117" t="s">
        <v>446</v>
      </c>
      <c r="F61" s="118" t="str">
        <f t="shared" si="9"/>
        <v>LF</v>
      </c>
      <c r="G61" s="119"/>
      <c r="H61" s="120" t="str">
        <f t="shared" si="10"/>
        <v/>
      </c>
      <c r="I61" s="121"/>
      <c r="J61" s="120" t="str">
        <f t="shared" si="8"/>
        <v/>
      </c>
      <c r="L61" s="204" t="str">
        <f t="shared" si="5"/>
        <v/>
      </c>
    </row>
    <row r="62" spans="1:21" ht="15" customHeight="1" x14ac:dyDescent="0.2">
      <c r="A62" s="146">
        <f>IF(C62&gt;0,SUM(MAX($A$3:A61),IF(C62&gt;0,1,0)),0)</f>
        <v>0</v>
      </c>
      <c r="B62" s="146">
        <f>IF(C62=2,SUM(MAX($B$3:B61),IF(C62=2,1,0)),0)</f>
        <v>0</v>
      </c>
      <c r="C62" s="161">
        <f t="shared" si="0"/>
        <v>0</v>
      </c>
      <c r="D62" s="116">
        <v>202767</v>
      </c>
      <c r="E62" s="117" t="s">
        <v>418</v>
      </c>
      <c r="F62" s="118" t="str">
        <f t="shared" si="9"/>
        <v>LF</v>
      </c>
      <c r="G62" s="119"/>
      <c r="H62" s="120" t="str">
        <f t="shared" si="10"/>
        <v/>
      </c>
      <c r="I62" s="121"/>
      <c r="J62" s="120" t="str">
        <f t="shared" si="8"/>
        <v/>
      </c>
      <c r="L62" s="204" t="str">
        <f t="shared" si="5"/>
        <v/>
      </c>
    </row>
    <row r="63" spans="1:21" ht="15" customHeight="1" x14ac:dyDescent="0.2">
      <c r="A63" s="146">
        <f>IF(C63&gt;0,SUM(MAX($A$3:A62),IF(C63&gt;0,1,0)),0)</f>
        <v>0</v>
      </c>
      <c r="B63" s="146">
        <f>IF(C63=2,SUM(MAX($B$3:B62),IF(C63=2,1,0)),0)</f>
        <v>0</v>
      </c>
      <c r="C63" s="161">
        <f t="shared" si="0"/>
        <v>0</v>
      </c>
      <c r="D63" s="124">
        <v>202770</v>
      </c>
      <c r="E63" s="117" t="s">
        <v>417</v>
      </c>
      <c r="F63" s="118" t="str">
        <f t="shared" si="9"/>
        <v>LF</v>
      </c>
      <c r="G63" s="119"/>
      <c r="H63" s="120" t="str">
        <f t="shared" si="10"/>
        <v/>
      </c>
      <c r="I63" s="121"/>
      <c r="J63" s="120" t="str">
        <f t="shared" si="8"/>
        <v/>
      </c>
      <c r="L63" s="204" t="str">
        <f t="shared" si="5"/>
        <v/>
      </c>
    </row>
    <row r="64" spans="1:21" ht="15" customHeight="1" x14ac:dyDescent="0.2">
      <c r="A64" s="146">
        <f>IF(C64&gt;0,SUM(MAX($A$3:A63),IF(C64&gt;0,1,0)),0)</f>
        <v>0</v>
      </c>
      <c r="B64" s="146">
        <f>IF(C64=2,SUM(MAX($B$3:B63),IF(C64=2,1,0)),0)</f>
        <v>0</v>
      </c>
      <c r="C64" s="161">
        <f t="shared" si="0"/>
        <v>0</v>
      </c>
      <c r="D64" s="124">
        <v>202805</v>
      </c>
      <c r="E64" s="117" t="s">
        <v>45</v>
      </c>
      <c r="F64" s="118" t="str">
        <f t="shared" si="9"/>
        <v>EA</v>
      </c>
      <c r="G64" s="119"/>
      <c r="H64" s="120" t="str">
        <f t="shared" si="10"/>
        <v/>
      </c>
      <c r="I64" s="121"/>
      <c r="J64" s="120" t="str">
        <f t="shared" si="8"/>
        <v/>
      </c>
      <c r="L64" s="204" t="str">
        <f t="shared" si="5"/>
        <v/>
      </c>
    </row>
    <row r="65" spans="1:12" ht="15" customHeight="1" x14ac:dyDescent="0.2">
      <c r="A65" s="146">
        <f>IF(C65&gt;0,SUM(MAX($A$3:A64),IF(C65&gt;0,1,0)),0)</f>
        <v>0</v>
      </c>
      <c r="B65" s="146">
        <f>IF(C65=2,SUM(MAX($B$3:B64),IF(C65=2,1,0)),0)</f>
        <v>0</v>
      </c>
      <c r="C65" s="161">
        <f t="shared" si="0"/>
        <v>0</v>
      </c>
      <c r="D65" s="116">
        <v>202812</v>
      </c>
      <c r="E65" s="118" t="s">
        <v>451</v>
      </c>
      <c r="F65" s="118" t="str">
        <f t="shared" si="9"/>
        <v>EA</v>
      </c>
      <c r="G65" s="119"/>
      <c r="H65" s="120" t="str">
        <f t="shared" si="10"/>
        <v/>
      </c>
      <c r="I65" s="121"/>
      <c r="J65" s="120" t="str">
        <f t="shared" si="8"/>
        <v/>
      </c>
      <c r="L65" s="204" t="str">
        <f t="shared" si="5"/>
        <v/>
      </c>
    </row>
    <row r="66" spans="1:12" ht="15" customHeight="1" x14ac:dyDescent="0.2">
      <c r="A66" s="146">
        <f>IF(C66&gt;0,SUM(MAX($A$3:A65),IF(C66&gt;0,1,0)),0)</f>
        <v>0</v>
      </c>
      <c r="B66" s="146">
        <f>IF(C66=2,SUM(MAX($B$3:B65),IF(C66=2,1,0)),0)</f>
        <v>0</v>
      </c>
      <c r="C66" s="161">
        <f t="shared" si="0"/>
        <v>0</v>
      </c>
      <c r="D66" s="124">
        <v>202815</v>
      </c>
      <c r="E66" s="117" t="s">
        <v>46</v>
      </c>
      <c r="F66" s="118" t="str">
        <f t="shared" si="9"/>
        <v>EA</v>
      </c>
      <c r="G66" s="119"/>
      <c r="H66" s="120" t="str">
        <f t="shared" si="10"/>
        <v/>
      </c>
      <c r="I66" s="121"/>
      <c r="J66" s="120" t="str">
        <f t="shared" si="8"/>
        <v/>
      </c>
      <c r="L66" s="204" t="str">
        <f t="shared" si="5"/>
        <v/>
      </c>
    </row>
    <row r="67" spans="1:12" ht="15" customHeight="1" x14ac:dyDescent="0.2">
      <c r="A67" s="146">
        <f>IF(C67&gt;0,SUM(MAX($A$3:A66),IF(C67&gt;0,1,0)),0)</f>
        <v>0</v>
      </c>
      <c r="B67" s="146">
        <f>IF(C67=2,SUM(MAX($B$3:B66),IF(C67=2,1,0)),0)</f>
        <v>0</v>
      </c>
      <c r="C67" s="161">
        <f t="shared" si="0"/>
        <v>0</v>
      </c>
      <c r="D67" s="124">
        <v>202820</v>
      </c>
      <c r="E67" s="117" t="s">
        <v>450</v>
      </c>
      <c r="F67" s="118" t="str">
        <f t="shared" si="9"/>
        <v>EA</v>
      </c>
      <c r="G67" s="119"/>
      <c r="H67" s="120" t="str">
        <f t="shared" si="10"/>
        <v/>
      </c>
      <c r="I67" s="121"/>
      <c r="J67" s="120" t="str">
        <f t="shared" si="8"/>
        <v/>
      </c>
      <c r="L67" s="204" t="str">
        <f t="shared" si="5"/>
        <v/>
      </c>
    </row>
    <row r="68" spans="1:12" ht="15" customHeight="1" x14ac:dyDescent="0.2">
      <c r="A68" s="146">
        <f>IF(C68&gt;0,SUM(MAX($A$3:A67),IF(C68&gt;0,1,0)),0)</f>
        <v>0</v>
      </c>
      <c r="B68" s="146">
        <f>IF(C68=2,SUM(MAX($B$3:B67),IF(C68=2,1,0)),0)</f>
        <v>0</v>
      </c>
      <c r="C68" s="161">
        <f t="shared" si="0"/>
        <v>0</v>
      </c>
      <c r="D68" s="116">
        <v>202825</v>
      </c>
      <c r="E68" s="117" t="s">
        <v>47</v>
      </c>
      <c r="F68" s="118" t="str">
        <f t="shared" si="9"/>
        <v>EA</v>
      </c>
      <c r="G68" s="119"/>
      <c r="H68" s="120" t="str">
        <f t="shared" si="10"/>
        <v/>
      </c>
      <c r="I68" s="121"/>
      <c r="J68" s="120" t="str">
        <f t="shared" si="8"/>
        <v/>
      </c>
      <c r="L68" s="204" t="str">
        <f t="shared" si="5"/>
        <v/>
      </c>
    </row>
    <row r="69" spans="1:12" ht="15" customHeight="1" x14ac:dyDescent="0.2">
      <c r="A69" s="146">
        <f>IF(C69&gt;0,SUM(MAX($A$3:A68),IF(C69&gt;0,1,0)),0)</f>
        <v>0</v>
      </c>
      <c r="B69" s="146">
        <f>IF(C69=2,SUM(MAX($B$3:B68),IF(C69=2,1,0)),0)</f>
        <v>0</v>
      </c>
      <c r="C69" s="161">
        <f t="shared" si="0"/>
        <v>0</v>
      </c>
      <c r="D69" s="124">
        <v>202850</v>
      </c>
      <c r="E69" s="117" t="s">
        <v>48</v>
      </c>
      <c r="F69" s="118" t="str">
        <f t="shared" si="9"/>
        <v>LF</v>
      </c>
      <c r="G69" s="119"/>
      <c r="H69" s="120" t="str">
        <f t="shared" si="10"/>
        <v/>
      </c>
      <c r="I69" s="121"/>
      <c r="J69" s="120" t="str">
        <f t="shared" si="8"/>
        <v/>
      </c>
      <c r="L69" s="204" t="str">
        <f t="shared" si="5"/>
        <v/>
      </c>
    </row>
    <row r="70" spans="1:12" ht="15" customHeight="1" x14ac:dyDescent="0.2">
      <c r="A70" s="146">
        <f>IF(C70&gt;0,SUM(MAX($A$3:A69),IF(C70&gt;0,1,0)),0)</f>
        <v>0</v>
      </c>
      <c r="B70" s="146">
        <f>IF(C70=2,SUM(MAX($B$3:B69),IF(C70=2,1,0)),0)</f>
        <v>0</v>
      </c>
      <c r="C70" s="161">
        <f t="shared" ref="C70:C133" si="11">IF(G70&gt;0,1,0)</f>
        <v>0</v>
      </c>
      <c r="D70" s="105"/>
      <c r="E70" s="106"/>
      <c r="F70" s="107"/>
      <c r="G70" s="108"/>
      <c r="H70" s="109"/>
      <c r="I70" s="109"/>
      <c r="J70" s="110"/>
      <c r="L70" s="204" t="str">
        <f t="shared" si="5"/>
        <v/>
      </c>
    </row>
    <row r="71" spans="1:12" s="123" customFormat="1" ht="15" customHeight="1" x14ac:dyDescent="0.2">
      <c r="A71" s="146">
        <f>IF(C71&gt;0,SUM(MAX($A$3:A70),IF(C71&gt;0,1,0)),0)</f>
        <v>0</v>
      </c>
      <c r="B71" s="146">
        <f>IF(C71=2,SUM(MAX($B$3:B70),IF(C71=2,1,0)),0)</f>
        <v>0</v>
      </c>
      <c r="C71" s="160">
        <f>IF(SUM(C72:C77)&gt;0,2,0)</f>
        <v>0</v>
      </c>
      <c r="D71" s="112" t="s">
        <v>681</v>
      </c>
      <c r="E71" s="112" t="s">
        <v>682</v>
      </c>
      <c r="F71" s="113"/>
      <c r="G71" s="114"/>
      <c r="H71" s="115"/>
      <c r="I71" s="115"/>
      <c r="J71" s="143">
        <f>SUM(J72:J77)</f>
        <v>0</v>
      </c>
      <c r="L71" s="204" t="str">
        <f t="shared" si="5"/>
        <v/>
      </c>
    </row>
    <row r="72" spans="1:12" ht="15" customHeight="1" x14ac:dyDescent="0.2">
      <c r="A72" s="146">
        <f>IF(C72&gt;0,SUM(MAX($A$3:A71),IF(C72&gt;0,1,0)),0)</f>
        <v>0</v>
      </c>
      <c r="B72" s="146">
        <f>IF(C72=2,SUM(MAX($B$3:B71),IF(C72=2,1,0)),0)</f>
        <v>0</v>
      </c>
      <c r="C72" s="161">
        <f t="shared" si="11"/>
        <v>0</v>
      </c>
      <c r="D72" s="116">
        <v>204005</v>
      </c>
      <c r="E72" s="118" t="s">
        <v>604</v>
      </c>
      <c r="F72" s="118" t="str">
        <f t="shared" ref="F72:F77" si="12">IFERROR(VLOOKUP(VALUE(D72),BIDITEM,3,FALSE),"")</f>
        <v>CY</v>
      </c>
      <c r="G72" s="119"/>
      <c r="H72" s="120" t="str">
        <f t="shared" ref="H72:H77" si="13">IF(AND(G72&gt;0,I72=0),IFERROR(VLOOKUP(VALUE(D72),BIDITEM,4,FALSE),""),"")</f>
        <v/>
      </c>
      <c r="I72" s="121"/>
      <c r="J72" s="120" t="str">
        <f t="shared" ref="J72:J77" si="14">IF(AND(G72&gt;0,OR(H72&gt;0,I72&gt;0)),IF(I72&gt;0,PRODUCT(I72,G72),PRODUCT(H72,G72)),"")</f>
        <v/>
      </c>
      <c r="L72" s="204" t="str">
        <f t="shared" si="5"/>
        <v/>
      </c>
    </row>
    <row r="73" spans="1:12" ht="15" customHeight="1" x14ac:dyDescent="0.2">
      <c r="A73" s="146">
        <f>IF(C73&gt;0,SUM(MAX($A$3:A72),IF(C73&gt;0,1,0)),0)</f>
        <v>0</v>
      </c>
      <c r="B73" s="146">
        <f>IF(C73=2,SUM(MAX($B$3:B72),IF(C73=2,1,0)),0)</f>
        <v>0</v>
      </c>
      <c r="C73" s="161">
        <f t="shared" si="11"/>
        <v>0</v>
      </c>
      <c r="D73" s="116">
        <v>204010</v>
      </c>
      <c r="E73" s="117" t="s">
        <v>406</v>
      </c>
      <c r="F73" s="118" t="str">
        <f t="shared" si="12"/>
        <v>CY</v>
      </c>
      <c r="G73" s="119"/>
      <c r="H73" s="120" t="str">
        <f t="shared" si="13"/>
        <v/>
      </c>
      <c r="I73" s="121"/>
      <c r="J73" s="120" t="str">
        <f t="shared" si="14"/>
        <v/>
      </c>
      <c r="L73" s="204" t="str">
        <f t="shared" si="5"/>
        <v/>
      </c>
    </row>
    <row r="74" spans="1:12" ht="15" customHeight="1" x14ac:dyDescent="0.2">
      <c r="A74" s="146">
        <f>IF(C74&gt;0,SUM(MAX($A$3:A73),IF(C74&gt;0,1,0)),0)</f>
        <v>0</v>
      </c>
      <c r="B74" s="146">
        <f>IF(C74=2,SUM(MAX($B$3:B73),IF(C74=2,1,0)),0)</f>
        <v>0</v>
      </c>
      <c r="C74" s="161">
        <f t="shared" si="11"/>
        <v>0</v>
      </c>
      <c r="D74" s="116">
        <v>204020</v>
      </c>
      <c r="E74" s="117" t="s">
        <v>55</v>
      </c>
      <c r="F74" s="118" t="str">
        <f t="shared" si="12"/>
        <v>CY</v>
      </c>
      <c r="G74" s="119"/>
      <c r="H74" s="120" t="str">
        <f t="shared" si="13"/>
        <v/>
      </c>
      <c r="I74" s="121"/>
      <c r="J74" s="120" t="str">
        <f t="shared" si="14"/>
        <v/>
      </c>
      <c r="L74" s="204" t="str">
        <f t="shared" ref="L74:L137" si="15">IF(C74&gt;0,ROW(),"")</f>
        <v/>
      </c>
    </row>
    <row r="75" spans="1:12" ht="15" customHeight="1" x14ac:dyDescent="0.2">
      <c r="A75" s="146">
        <f>IF(C75&gt;0,SUM(MAX($A$3:A74),IF(C75&gt;0,1,0)),0)</f>
        <v>0</v>
      </c>
      <c r="B75" s="146">
        <f>IF(C75=2,SUM(MAX($B$3:B74),IF(C75=2,1,0)),0)</f>
        <v>0</v>
      </c>
      <c r="C75" s="161">
        <f t="shared" si="11"/>
        <v>0</v>
      </c>
      <c r="D75" s="116">
        <v>204025</v>
      </c>
      <c r="E75" s="117" t="s">
        <v>292</v>
      </c>
      <c r="F75" s="118" t="str">
        <f t="shared" si="12"/>
        <v>CY</v>
      </c>
      <c r="G75" s="119"/>
      <c r="H75" s="120" t="str">
        <f t="shared" si="13"/>
        <v/>
      </c>
      <c r="I75" s="121"/>
      <c r="J75" s="120" t="str">
        <f t="shared" si="14"/>
        <v/>
      </c>
      <c r="L75" s="204" t="str">
        <f t="shared" si="15"/>
        <v/>
      </c>
    </row>
    <row r="76" spans="1:12" ht="15" customHeight="1" x14ac:dyDescent="0.2">
      <c r="A76" s="146">
        <f>IF(C76&gt;0,SUM(MAX($A$3:A75),IF(C76&gt;0,1,0)),0)</f>
        <v>0</v>
      </c>
      <c r="B76" s="146">
        <f>IF(C76=2,SUM(MAX($B$3:B75),IF(C76=2,1,0)),0)</f>
        <v>0</v>
      </c>
      <c r="C76" s="161">
        <f t="shared" si="11"/>
        <v>0</v>
      </c>
      <c r="D76" s="116">
        <v>204030</v>
      </c>
      <c r="E76" s="117" t="s">
        <v>419</v>
      </c>
      <c r="F76" s="118" t="str">
        <f t="shared" si="12"/>
        <v>CY</v>
      </c>
      <c r="G76" s="119"/>
      <c r="H76" s="120" t="str">
        <f t="shared" si="13"/>
        <v/>
      </c>
      <c r="I76" s="121"/>
      <c r="J76" s="120" t="str">
        <f t="shared" si="14"/>
        <v/>
      </c>
      <c r="L76" s="204" t="str">
        <f t="shared" si="15"/>
        <v/>
      </c>
    </row>
    <row r="77" spans="1:12" ht="15" customHeight="1" x14ac:dyDescent="0.2">
      <c r="A77" s="146">
        <f>IF(C77&gt;0,SUM(MAX($A$3:A76),IF(C77&gt;0,1,0)),0)</f>
        <v>0</v>
      </c>
      <c r="B77" s="146">
        <f>IF(C77=2,SUM(MAX($B$3:B76),IF(C77=2,1,0)),0)</f>
        <v>0</v>
      </c>
      <c r="C77" s="161">
        <f t="shared" si="11"/>
        <v>0</v>
      </c>
      <c r="D77" s="116">
        <v>204130</v>
      </c>
      <c r="E77" s="117" t="s">
        <v>407</v>
      </c>
      <c r="F77" s="118" t="str">
        <f t="shared" si="12"/>
        <v>CY</v>
      </c>
      <c r="G77" s="119"/>
      <c r="H77" s="120" t="str">
        <f t="shared" si="13"/>
        <v/>
      </c>
      <c r="I77" s="121"/>
      <c r="J77" s="120" t="str">
        <f t="shared" si="14"/>
        <v/>
      </c>
      <c r="L77" s="204" t="str">
        <f t="shared" si="15"/>
        <v/>
      </c>
    </row>
    <row r="78" spans="1:12" ht="15" customHeight="1" x14ac:dyDescent="0.2">
      <c r="A78" s="146">
        <f>IF(C78&gt;0,SUM(MAX($A$3:A77),IF(C78&gt;0,1,0)),0)</f>
        <v>0</v>
      </c>
      <c r="B78" s="146">
        <f>IF(C78=2,SUM(MAX($B$3:B77),IF(C78=2,1,0)),0)</f>
        <v>0</v>
      </c>
      <c r="C78" s="161">
        <f t="shared" si="11"/>
        <v>0</v>
      </c>
      <c r="D78" s="105"/>
      <c r="E78" s="106"/>
      <c r="F78" s="107"/>
      <c r="G78" s="108"/>
      <c r="H78" s="109"/>
      <c r="I78" s="109"/>
      <c r="J78" s="110"/>
      <c r="L78" s="204" t="str">
        <f t="shared" si="15"/>
        <v/>
      </c>
    </row>
    <row r="79" spans="1:12" s="123" customFormat="1" ht="15" customHeight="1" x14ac:dyDescent="0.2">
      <c r="A79" s="146">
        <f>IF(C79&gt;0,SUM(MAX($A$3:A78),IF(C79&gt;0,1,0)),0)</f>
        <v>0</v>
      </c>
      <c r="B79" s="146">
        <f>IF(C79=2,SUM(MAX($B$3:B78),IF(C79=2,1,0)),0)</f>
        <v>0</v>
      </c>
      <c r="C79" s="160">
        <f>IF(SUM(C80:C82)&gt;0,2,0)</f>
        <v>0</v>
      </c>
      <c r="D79" s="112" t="s">
        <v>683</v>
      </c>
      <c r="E79" s="112" t="s">
        <v>684</v>
      </c>
      <c r="F79" s="113"/>
      <c r="G79" s="114"/>
      <c r="H79" s="115"/>
      <c r="I79" s="115"/>
      <c r="J79" s="143">
        <f>SUM(J80:J82)</f>
        <v>0</v>
      </c>
      <c r="L79" s="204" t="str">
        <f t="shared" si="15"/>
        <v/>
      </c>
    </row>
    <row r="80" spans="1:12" ht="15" customHeight="1" x14ac:dyDescent="0.2">
      <c r="A80" s="146">
        <f>IF(C80&gt;0,SUM(MAX($A$3:A79),IF(C80&gt;0,1,0)),0)</f>
        <v>0</v>
      </c>
      <c r="B80" s="146">
        <f>IF(C80=2,SUM(MAX($B$3:B79),IF(C80=2,1,0)),0)</f>
        <v>0</v>
      </c>
      <c r="C80" s="161">
        <f t="shared" si="11"/>
        <v>0</v>
      </c>
      <c r="D80" s="116">
        <v>205010</v>
      </c>
      <c r="E80" s="118" t="s">
        <v>578</v>
      </c>
      <c r="F80" s="118" t="str">
        <f>IFERROR(VLOOKUP(VALUE(D80),BIDITEM,3,FALSE),"")</f>
        <v>CY</v>
      </c>
      <c r="G80" s="119"/>
      <c r="H80" s="120" t="str">
        <f>IF(AND(G80&gt;0,I80=0),IFERROR(VLOOKUP(VALUE(D80),BIDITEM,4,FALSE),""),"")</f>
        <v/>
      </c>
      <c r="I80" s="121"/>
      <c r="J80" s="120" t="str">
        <f t="shared" ref="J80:J82" si="16">IF(AND(G80&gt;0,OR(H80&gt;0,I80&gt;0)),IF(I80&gt;0,PRODUCT(I80,G80),PRODUCT(H80,G80)),"")</f>
        <v/>
      </c>
      <c r="L80" s="204" t="str">
        <f t="shared" si="15"/>
        <v/>
      </c>
    </row>
    <row r="81" spans="1:12" ht="15" customHeight="1" x14ac:dyDescent="0.2">
      <c r="A81" s="146">
        <f>IF(C81&gt;0,SUM(MAX($A$3:A80),IF(C81&gt;0,1,0)),0)</f>
        <v>0</v>
      </c>
      <c r="B81" s="146">
        <f>IF(C81=2,SUM(MAX($B$3:B80),IF(C81=2,1,0)),0)</f>
        <v>0</v>
      </c>
      <c r="C81" s="161">
        <f t="shared" si="11"/>
        <v>0</v>
      </c>
      <c r="D81" s="116">
        <v>205020</v>
      </c>
      <c r="E81" s="117" t="s">
        <v>408</v>
      </c>
      <c r="F81" s="118" t="str">
        <f>IFERROR(VLOOKUP(VALUE(D81),BIDITEM,3,FALSE),"")</f>
        <v>CY</v>
      </c>
      <c r="G81" s="119"/>
      <c r="H81" s="120" t="str">
        <f>IF(AND(G81&gt;0,I81=0),IFERROR(VLOOKUP(VALUE(D81),BIDITEM,4,FALSE),""),"")</f>
        <v/>
      </c>
      <c r="I81" s="121"/>
      <c r="J81" s="120" t="str">
        <f t="shared" si="16"/>
        <v/>
      </c>
      <c r="L81" s="204" t="str">
        <f t="shared" si="15"/>
        <v/>
      </c>
    </row>
    <row r="82" spans="1:12" ht="15" customHeight="1" x14ac:dyDescent="0.2">
      <c r="A82" s="146">
        <f>IF(C82&gt;0,SUM(MAX($A$3:A81),IF(C82&gt;0,1,0)),0)</f>
        <v>0</v>
      </c>
      <c r="B82" s="146">
        <f>IF(C82=2,SUM(MAX($B$3:B81),IF(C82=2,1,0)),0)</f>
        <v>0</v>
      </c>
      <c r="C82" s="161">
        <f t="shared" si="11"/>
        <v>0</v>
      </c>
      <c r="D82" s="116">
        <v>205030</v>
      </c>
      <c r="E82" s="117" t="s">
        <v>420</v>
      </c>
      <c r="F82" s="118" t="str">
        <f>IFERROR(VLOOKUP(VALUE(D82),BIDITEM,3,FALSE),"")</f>
        <v>LS</v>
      </c>
      <c r="G82" s="119"/>
      <c r="H82" s="120" t="str">
        <f>IF(AND(G82&gt;0,I82=0),IFERROR(VLOOKUP(VALUE(D82),BIDITEM,4,FALSE),""),"")</f>
        <v/>
      </c>
      <c r="I82" s="121"/>
      <c r="J82" s="120" t="str">
        <f t="shared" si="16"/>
        <v/>
      </c>
      <c r="L82" s="204" t="str">
        <f t="shared" si="15"/>
        <v/>
      </c>
    </row>
    <row r="83" spans="1:12" ht="15" customHeight="1" x14ac:dyDescent="0.2">
      <c r="A83" s="146">
        <f>IF(C83&gt;0,SUM(MAX($A$3:A82),IF(C83&gt;0,1,0)),0)</f>
        <v>0</v>
      </c>
      <c r="B83" s="146">
        <f>IF(C83=2,SUM(MAX($B$3:B82),IF(C83=2,1,0)),0)</f>
        <v>0</v>
      </c>
      <c r="C83" s="161">
        <f t="shared" si="11"/>
        <v>0</v>
      </c>
      <c r="D83" s="105"/>
      <c r="E83" s="106"/>
      <c r="F83" s="107"/>
      <c r="G83" s="108"/>
      <c r="H83" s="109"/>
      <c r="I83" s="109"/>
      <c r="J83" s="110"/>
      <c r="L83" s="204" t="str">
        <f t="shared" si="15"/>
        <v/>
      </c>
    </row>
    <row r="84" spans="1:12" s="123" customFormat="1" ht="15" customHeight="1" x14ac:dyDescent="0.2">
      <c r="A84" s="146">
        <f>IF(C84&gt;0,SUM(MAX($A$3:A83),IF(C84&gt;0,1,0)),0)</f>
        <v>0</v>
      </c>
      <c r="B84" s="146">
        <f>IF(C84=2,SUM(MAX($B$3:B83),IF(C84=2,1,0)),0)</f>
        <v>0</v>
      </c>
      <c r="C84" s="160">
        <f>IF(SUM(C85:C87)&gt;0,2,0)</f>
        <v>0</v>
      </c>
      <c r="D84" s="112" t="s">
        <v>685</v>
      </c>
      <c r="E84" s="112" t="s">
        <v>686</v>
      </c>
      <c r="F84" s="113"/>
      <c r="G84" s="114"/>
      <c r="H84" s="115"/>
      <c r="I84" s="115"/>
      <c r="J84" s="143">
        <f>SUM(J85:J87)</f>
        <v>0</v>
      </c>
      <c r="L84" s="204" t="str">
        <f t="shared" si="15"/>
        <v/>
      </c>
    </row>
    <row r="85" spans="1:12" ht="15" customHeight="1" x14ac:dyDescent="0.2">
      <c r="A85" s="146">
        <f>IF(C85&gt;0,SUM(MAX($A$3:A84),IF(C85&gt;0,1,0)),0)</f>
        <v>0</v>
      </c>
      <c r="B85" s="146">
        <f>IF(C85=2,SUM(MAX($B$3:B84),IF(C85=2,1,0)),0)</f>
        <v>0</v>
      </c>
      <c r="C85" s="161">
        <f t="shared" si="11"/>
        <v>0</v>
      </c>
      <c r="D85" s="116">
        <v>207010</v>
      </c>
      <c r="E85" s="118" t="s">
        <v>579</v>
      </c>
      <c r="F85" s="118" t="str">
        <f>IFERROR(VLOOKUP(VALUE(D85),BIDITEM,3,FALSE),"")</f>
        <v>SF</v>
      </c>
      <c r="G85" s="119"/>
      <c r="H85" s="120" t="str">
        <f>IF(AND(G85&gt;0,I85=0),IFERROR(VLOOKUP(VALUE(D85),BIDITEM,4,FALSE),""),"")</f>
        <v/>
      </c>
      <c r="I85" s="121"/>
      <c r="J85" s="120" t="str">
        <f t="shared" ref="J85:J87" si="17">IF(AND(G85&gt;0,OR(H85&gt;0,I85&gt;0)),IF(I85&gt;0,PRODUCT(I85,G85),PRODUCT(H85,G85)),"")</f>
        <v/>
      </c>
      <c r="L85" s="204" t="str">
        <f t="shared" si="15"/>
        <v/>
      </c>
    </row>
    <row r="86" spans="1:12" ht="15" customHeight="1" x14ac:dyDescent="0.2">
      <c r="A86" s="146">
        <f>IF(C86&gt;0,SUM(MAX($A$3:A85),IF(C86&gt;0,1,0)),0)</f>
        <v>0</v>
      </c>
      <c r="B86" s="146">
        <f>IF(C86=2,SUM(MAX($B$3:B85),IF(C86=2,1,0)),0)</f>
        <v>0</v>
      </c>
      <c r="C86" s="161">
        <f t="shared" si="11"/>
        <v>0</v>
      </c>
      <c r="D86" s="116">
        <v>207020</v>
      </c>
      <c r="E86" s="117" t="s">
        <v>421</v>
      </c>
      <c r="F86" s="118" t="str">
        <f>IFERROR(VLOOKUP(VALUE(D86),BIDITEM,3,FALSE),"")</f>
        <v>SF</v>
      </c>
      <c r="G86" s="119"/>
      <c r="H86" s="120" t="str">
        <f>IF(AND(G86&gt;0,I86=0),IFERROR(VLOOKUP(VALUE(D86),BIDITEM,4,FALSE),""),"")</f>
        <v/>
      </c>
      <c r="I86" s="121"/>
      <c r="J86" s="120" t="str">
        <f t="shared" si="17"/>
        <v/>
      </c>
      <c r="L86" s="204" t="str">
        <f t="shared" si="15"/>
        <v/>
      </c>
    </row>
    <row r="87" spans="1:12" ht="15" customHeight="1" x14ac:dyDescent="0.2">
      <c r="A87" s="146">
        <f>IF(C87&gt;0,SUM(MAX($A$3:A86),IF(C87&gt;0,1,0)),0)</f>
        <v>0</v>
      </c>
      <c r="B87" s="146">
        <f>IF(C87=2,SUM(MAX($B$3:B86),IF(C87=2,1,0)),0)</f>
        <v>0</v>
      </c>
      <c r="C87" s="161">
        <f t="shared" si="11"/>
        <v>0</v>
      </c>
      <c r="D87" s="116">
        <v>207030</v>
      </c>
      <c r="E87" s="117" t="s">
        <v>422</v>
      </c>
      <c r="F87" s="118" t="str">
        <f>IFERROR(VLOOKUP(VALUE(D87),BIDITEM,3,FALSE),"")</f>
        <v>LS</v>
      </c>
      <c r="G87" s="119"/>
      <c r="H87" s="120" t="str">
        <f>IF(AND(G87&gt;0,I87=0),IFERROR(VLOOKUP(VALUE(D87),BIDITEM,4,FALSE),""),"")</f>
        <v/>
      </c>
      <c r="I87" s="121"/>
      <c r="J87" s="120" t="str">
        <f t="shared" si="17"/>
        <v/>
      </c>
      <c r="L87" s="204" t="str">
        <f t="shared" si="15"/>
        <v/>
      </c>
    </row>
    <row r="88" spans="1:12" ht="15" customHeight="1" x14ac:dyDescent="0.2">
      <c r="A88" s="146">
        <f>IF(C88&gt;0,SUM(MAX($A$3:A87),IF(C88&gt;0,1,0)),0)</f>
        <v>0</v>
      </c>
      <c r="B88" s="146">
        <f>IF(C88=2,SUM(MAX($B$3:B87),IF(C88=2,1,0)),0)</f>
        <v>0</v>
      </c>
      <c r="C88" s="161">
        <f t="shared" si="11"/>
        <v>0</v>
      </c>
      <c r="D88" s="105"/>
      <c r="E88" s="106"/>
      <c r="F88" s="107"/>
      <c r="G88" s="108"/>
      <c r="H88" s="109"/>
      <c r="I88" s="109"/>
      <c r="J88" s="110"/>
      <c r="L88" s="204" t="str">
        <f t="shared" si="15"/>
        <v/>
      </c>
    </row>
    <row r="89" spans="1:12" s="123" customFormat="1" ht="15" customHeight="1" x14ac:dyDescent="0.2">
      <c r="A89" s="146">
        <f>IF(C89&gt;0,SUM(MAX($A$3:A88),IF(C89&gt;0,1,0)),0)</f>
        <v>0</v>
      </c>
      <c r="B89" s="146">
        <f>IF(C89=2,SUM(MAX($B$3:B88),IF(C89=2,1,0)),0)</f>
        <v>0</v>
      </c>
      <c r="C89" s="160">
        <f>IF(SUM(C90:C93)&gt;0,2,0)</f>
        <v>0</v>
      </c>
      <c r="D89" s="112" t="s">
        <v>687</v>
      </c>
      <c r="E89" s="112" t="s">
        <v>688</v>
      </c>
      <c r="F89" s="113"/>
      <c r="G89" s="114"/>
      <c r="H89" s="115"/>
      <c r="I89" s="115"/>
      <c r="J89" s="143">
        <f>SUM(J90:J93)</f>
        <v>0</v>
      </c>
      <c r="L89" s="204" t="str">
        <f t="shared" si="15"/>
        <v/>
      </c>
    </row>
    <row r="90" spans="1:12" ht="15" customHeight="1" x14ac:dyDescent="0.2">
      <c r="A90" s="146">
        <f>IF(C90&gt;0,SUM(MAX($A$3:A89),IF(C90&gt;0,1,0)),0)</f>
        <v>0</v>
      </c>
      <c r="B90" s="146">
        <f>IF(C90=2,SUM(MAX($B$3:B89),IF(C90=2,1,0)),0)</f>
        <v>0</v>
      </c>
      <c r="C90" s="161">
        <f t="shared" si="11"/>
        <v>0</v>
      </c>
      <c r="D90" s="116">
        <v>210005</v>
      </c>
      <c r="E90" s="117" t="s">
        <v>423</v>
      </c>
      <c r="F90" s="118" t="str">
        <f>IFERROR(VLOOKUP(VALUE(D90),BIDITEM,3,FALSE),"")</f>
        <v>CY</v>
      </c>
      <c r="G90" s="119"/>
      <c r="H90" s="120" t="str">
        <f>IF(AND(G90&gt;0,I90=0),IFERROR(VLOOKUP(VALUE(D90),BIDITEM,4,FALSE),""),"")</f>
        <v/>
      </c>
      <c r="I90" s="121"/>
      <c r="J90" s="120" t="str">
        <f t="shared" ref="J90:J93" si="18">IF(AND(G90&gt;0,OR(H90&gt;0,I90&gt;0)),IF(I90&gt;0,PRODUCT(I90,G90),PRODUCT(H90,G90)),"")</f>
        <v/>
      </c>
      <c r="L90" s="204" t="str">
        <f t="shared" si="15"/>
        <v/>
      </c>
    </row>
    <row r="91" spans="1:12" ht="15" customHeight="1" x14ac:dyDescent="0.2">
      <c r="A91" s="146">
        <f>IF(C91&gt;0,SUM(MAX($A$3:A90),IF(C91&gt;0,1,0)),0)</f>
        <v>0</v>
      </c>
      <c r="B91" s="146">
        <f>IF(C91=2,SUM(MAX($B$3:B90),IF(C91=2,1,0)),0)</f>
        <v>0</v>
      </c>
      <c r="C91" s="161">
        <f t="shared" si="11"/>
        <v>0</v>
      </c>
      <c r="D91" s="116">
        <v>210010</v>
      </c>
      <c r="E91" s="117" t="s">
        <v>193</v>
      </c>
      <c r="F91" s="118" t="str">
        <f>IFERROR(VLOOKUP(VALUE(D91),BIDITEM,3,FALSE),"")</f>
        <v>CY</v>
      </c>
      <c r="G91" s="119"/>
      <c r="H91" s="120" t="str">
        <f>IF(AND(G91&gt;0,I91=0),IFERROR(VLOOKUP(VALUE(D91),BIDITEM,4,FALSE),""),"")</f>
        <v/>
      </c>
      <c r="I91" s="121"/>
      <c r="J91" s="120" t="str">
        <f t="shared" si="18"/>
        <v/>
      </c>
      <c r="L91" s="204" t="str">
        <f t="shared" si="15"/>
        <v/>
      </c>
    </row>
    <row r="92" spans="1:12" ht="15" customHeight="1" x14ac:dyDescent="0.2">
      <c r="A92" s="146">
        <f>IF(C92&gt;0,SUM(MAX($A$3:A91),IF(C92&gt;0,1,0)),0)</f>
        <v>0</v>
      </c>
      <c r="B92" s="146">
        <f>IF(C92=2,SUM(MAX($B$3:B91),IF(C92=2,1,0)),0)</f>
        <v>0</v>
      </c>
      <c r="C92" s="161">
        <f t="shared" si="11"/>
        <v>0</v>
      </c>
      <c r="D92" s="116">
        <v>210015</v>
      </c>
      <c r="E92" s="117" t="s">
        <v>50</v>
      </c>
      <c r="F92" s="118" t="str">
        <f>IFERROR(VLOOKUP(VALUE(D92),BIDITEM,3,FALSE),"")</f>
        <v>TN</v>
      </c>
      <c r="G92" s="119"/>
      <c r="H92" s="120" t="str">
        <f>IF(AND(G92&gt;0,I92=0),IFERROR(VLOOKUP(VALUE(D92),BIDITEM,4,FALSE),""),"")</f>
        <v/>
      </c>
      <c r="I92" s="121"/>
      <c r="J92" s="120" t="str">
        <f t="shared" si="18"/>
        <v/>
      </c>
      <c r="L92" s="204" t="str">
        <f t="shared" si="15"/>
        <v/>
      </c>
    </row>
    <row r="93" spans="1:12" ht="15" customHeight="1" x14ac:dyDescent="0.2">
      <c r="A93" s="146">
        <f>IF(C93&gt;0,SUM(MAX($A$3:A92),IF(C93&gt;0,1,0)),0)</f>
        <v>0</v>
      </c>
      <c r="B93" s="146">
        <f>IF(C93=2,SUM(MAX($B$3:B92),IF(C93=2,1,0)),0)</f>
        <v>0</v>
      </c>
      <c r="C93" s="161">
        <f t="shared" si="11"/>
        <v>0</v>
      </c>
      <c r="D93" s="116">
        <v>210067</v>
      </c>
      <c r="E93" s="117" t="s">
        <v>452</v>
      </c>
      <c r="F93" s="118" t="str">
        <f>IFERROR(VLOOKUP(VALUE(D93),BIDITEM,3,FALSE),"")</f>
        <v>TN</v>
      </c>
      <c r="G93" s="119"/>
      <c r="H93" s="120" t="str">
        <f>IF(AND(G93&gt;0,I93=0),IFERROR(VLOOKUP(VALUE(D93),BIDITEM,4,FALSE),""),"")</f>
        <v/>
      </c>
      <c r="I93" s="121"/>
      <c r="J93" s="120" t="str">
        <f t="shared" si="18"/>
        <v/>
      </c>
      <c r="L93" s="204" t="str">
        <f t="shared" si="15"/>
        <v/>
      </c>
    </row>
    <row r="94" spans="1:12" ht="15" customHeight="1" x14ac:dyDescent="0.2">
      <c r="A94" s="146">
        <f>IF(C94&gt;0,SUM(MAX($A$3:A93),IF(C94&gt;0,1,0)),0)</f>
        <v>0</v>
      </c>
      <c r="B94" s="146">
        <f>IF(C94=2,SUM(MAX($B$3:B93),IF(C94=2,1,0)),0)</f>
        <v>0</v>
      </c>
      <c r="C94" s="161">
        <f t="shared" si="11"/>
        <v>0</v>
      </c>
      <c r="D94" s="105"/>
      <c r="E94" s="106"/>
      <c r="F94" s="107"/>
      <c r="G94" s="108"/>
      <c r="H94" s="109"/>
      <c r="I94" s="109"/>
      <c r="J94" s="110"/>
      <c r="L94" s="204" t="str">
        <f t="shared" si="15"/>
        <v/>
      </c>
    </row>
    <row r="95" spans="1:12" s="123" customFormat="1" ht="15" customHeight="1" x14ac:dyDescent="0.2">
      <c r="A95" s="146">
        <f>IF(C95&gt;0,SUM(MAX($A$3:A94),IF(C95&gt;0,1,0)),0)</f>
        <v>0</v>
      </c>
      <c r="B95" s="146">
        <f>IF(C95=2,SUM(MAX($B$3:B94),IF(C95=2,1,0)),0)</f>
        <v>0</v>
      </c>
      <c r="C95" s="160">
        <f>IF(SUM(C96:C98)&gt;0,2,0)</f>
        <v>0</v>
      </c>
      <c r="D95" s="112" t="s">
        <v>689</v>
      </c>
      <c r="E95" s="112" t="s">
        <v>52</v>
      </c>
      <c r="F95" s="113"/>
      <c r="G95" s="114"/>
      <c r="H95" s="115"/>
      <c r="I95" s="115"/>
      <c r="J95" s="143">
        <f>SUM(J96:J98)</f>
        <v>0</v>
      </c>
      <c r="L95" s="204" t="str">
        <f t="shared" si="15"/>
        <v/>
      </c>
    </row>
    <row r="96" spans="1:12" ht="15" customHeight="1" x14ac:dyDescent="0.2">
      <c r="A96" s="146">
        <f>IF(C96&gt;0,SUM(MAX($A$3:A95),IF(C96&gt;0,1,0)),0)</f>
        <v>0</v>
      </c>
      <c r="B96" s="146">
        <f>IF(C96=2,SUM(MAX($B$3:B95),IF(C96=2,1,0)),0)</f>
        <v>0</v>
      </c>
      <c r="C96" s="161">
        <f t="shared" si="11"/>
        <v>0</v>
      </c>
      <c r="D96" s="116">
        <v>213005</v>
      </c>
      <c r="E96" s="117" t="s">
        <v>52</v>
      </c>
      <c r="F96" s="118" t="str">
        <f>IFERROR(VLOOKUP(VALUE(D96),BIDITEM,3,FALSE),"")</f>
        <v>SF</v>
      </c>
      <c r="G96" s="119"/>
      <c r="H96" s="120" t="str">
        <f>IF(AND(G96&gt;0,I96=0),IFERROR(VLOOKUP(VALUE(D96),BIDITEM,4,FALSE),""),"")</f>
        <v/>
      </c>
      <c r="I96" s="121"/>
      <c r="J96" s="120" t="str">
        <f t="shared" ref="J96:J98" si="19">IF(AND(G96&gt;0,OR(H96&gt;0,I96&gt;0)),IF(I96&gt;0,PRODUCT(I96,G96),PRODUCT(H96,G96)),"")</f>
        <v/>
      </c>
      <c r="L96" s="204" t="str">
        <f t="shared" si="15"/>
        <v/>
      </c>
    </row>
    <row r="97" spans="1:12" ht="15" customHeight="1" x14ac:dyDescent="0.2">
      <c r="A97" s="146">
        <f>IF(C97&gt;0,SUM(MAX($A$3:A96),IF(C97&gt;0,1,0)),0)</f>
        <v>0</v>
      </c>
      <c r="B97" s="146">
        <f>IF(C97=2,SUM(MAX($B$3:B96),IF(C97=2,1,0)),0)</f>
        <v>0</v>
      </c>
      <c r="C97" s="161">
        <f t="shared" si="11"/>
        <v>0</v>
      </c>
      <c r="D97" s="116">
        <v>213010</v>
      </c>
      <c r="E97" s="117" t="s">
        <v>53</v>
      </c>
      <c r="F97" s="118" t="str">
        <f>IFERROR(VLOOKUP(VALUE(D97),BIDITEM,3,FALSE),"")</f>
        <v>SF</v>
      </c>
      <c r="G97" s="119"/>
      <c r="H97" s="120" t="str">
        <f>IF(AND(G97&gt;0,I97=0),IFERROR(VLOOKUP(VALUE(D97),BIDITEM,4,FALSE),""),"")</f>
        <v/>
      </c>
      <c r="I97" s="121"/>
      <c r="J97" s="120" t="str">
        <f t="shared" si="19"/>
        <v/>
      </c>
      <c r="L97" s="204" t="str">
        <f t="shared" si="15"/>
        <v/>
      </c>
    </row>
    <row r="98" spans="1:12" ht="15" customHeight="1" x14ac:dyDescent="0.2">
      <c r="A98" s="146">
        <f>IF(C98&gt;0,SUM(MAX($A$3:A97),IF(C98&gt;0,1,0)),0)</f>
        <v>0</v>
      </c>
      <c r="B98" s="146">
        <f>IF(C98=2,SUM(MAX($B$3:B97),IF(C98=2,1,0)),0)</f>
        <v>0</v>
      </c>
      <c r="C98" s="161">
        <f t="shared" si="11"/>
        <v>0</v>
      </c>
      <c r="D98" s="116">
        <v>213015</v>
      </c>
      <c r="E98" s="117" t="s">
        <v>54</v>
      </c>
      <c r="F98" s="118" t="str">
        <f>IFERROR(VLOOKUP(VALUE(D98),BIDITEM,3,FALSE),"")</f>
        <v>SF</v>
      </c>
      <c r="G98" s="119"/>
      <c r="H98" s="120" t="str">
        <f>IF(AND(G98&gt;0,I98=0),IFERROR(VLOOKUP(VALUE(D98),BIDITEM,4,FALSE),""),"")</f>
        <v/>
      </c>
      <c r="I98" s="121"/>
      <c r="J98" s="120" t="str">
        <f t="shared" si="19"/>
        <v/>
      </c>
      <c r="L98" s="204" t="str">
        <f t="shared" si="15"/>
        <v/>
      </c>
    </row>
    <row r="99" spans="1:12" ht="15" customHeight="1" x14ac:dyDescent="0.2">
      <c r="A99" s="146">
        <f>IF(C99&gt;0,SUM(MAX($A$3:A98),IF(C99&gt;0,1,0)),0)</f>
        <v>0</v>
      </c>
      <c r="B99" s="146">
        <f>IF(C99=2,SUM(MAX($B$3:B98),IF(C99=2,1,0)),0)</f>
        <v>0</v>
      </c>
      <c r="C99" s="161">
        <f t="shared" si="11"/>
        <v>0</v>
      </c>
      <c r="D99" s="105"/>
      <c r="E99" s="106"/>
      <c r="F99" s="107"/>
      <c r="G99" s="108"/>
      <c r="H99" s="109"/>
      <c r="I99" s="109"/>
      <c r="J99" s="110"/>
      <c r="L99" s="204" t="str">
        <f t="shared" si="15"/>
        <v/>
      </c>
    </row>
    <row r="100" spans="1:12" s="123" customFormat="1" ht="15" customHeight="1" x14ac:dyDescent="0.2">
      <c r="A100" s="146">
        <f>IF(C100&gt;0,SUM(MAX($A$3:A99),IF(C100&gt;0,1,0)),0)</f>
        <v>0</v>
      </c>
      <c r="B100" s="146">
        <f>IF(C100=2,SUM(MAX($B$3:B99),IF(C100=2,1,0)),0)</f>
        <v>0</v>
      </c>
      <c r="C100" s="160">
        <f>IF(SUM(C101:C104)&gt;0,2,0)</f>
        <v>0</v>
      </c>
      <c r="D100" s="112" t="s">
        <v>690</v>
      </c>
      <c r="E100" s="112" t="s">
        <v>691</v>
      </c>
      <c r="F100" s="113"/>
      <c r="G100" s="114"/>
      <c r="H100" s="115"/>
      <c r="I100" s="115"/>
      <c r="J100" s="143">
        <f>SUM(J101:J104)</f>
        <v>0</v>
      </c>
      <c r="L100" s="204" t="str">
        <f t="shared" si="15"/>
        <v/>
      </c>
    </row>
    <row r="101" spans="1:12" ht="15" customHeight="1" x14ac:dyDescent="0.2">
      <c r="A101" s="146">
        <f>IF(C101&gt;0,SUM(MAX($A$3:A100),IF(C101&gt;0,1,0)),0)</f>
        <v>0</v>
      </c>
      <c r="B101" s="146">
        <f>IF(C101=2,SUM(MAX($B$3:B100),IF(C101=2,1,0)),0)</f>
        <v>0</v>
      </c>
      <c r="C101" s="161">
        <f t="shared" si="11"/>
        <v>0</v>
      </c>
      <c r="D101" s="116">
        <v>215010</v>
      </c>
      <c r="E101" s="117" t="s">
        <v>400</v>
      </c>
      <c r="F101" s="118" t="str">
        <f>IFERROR(VLOOKUP(VALUE(D101),BIDITEM,3,FALSE),"")</f>
        <v>SY</v>
      </c>
      <c r="G101" s="119"/>
      <c r="H101" s="120" t="str">
        <f>IF(AND(G101&gt;0,I101=0),IFERROR(VLOOKUP(VALUE(D101),BIDITEM,4,FALSE),""),"")</f>
        <v/>
      </c>
      <c r="I101" s="121"/>
      <c r="J101" s="120" t="str">
        <f t="shared" ref="J101:J104" si="20">IF(AND(G101&gt;0,OR(H101&gt;0,I101&gt;0)),IF(I101&gt;0,PRODUCT(I101,G101),PRODUCT(H101,G101)),"")</f>
        <v/>
      </c>
      <c r="L101" s="204" t="str">
        <f t="shared" si="15"/>
        <v/>
      </c>
    </row>
    <row r="102" spans="1:12" ht="15" customHeight="1" x14ac:dyDescent="0.2">
      <c r="A102" s="146">
        <f>IF(C102&gt;0,SUM(MAX($A$3:A101),IF(C102&gt;0,1,0)),0)</f>
        <v>0</v>
      </c>
      <c r="B102" s="146">
        <f>IF(C102=2,SUM(MAX($B$3:B101),IF(C102=2,1,0)),0)</f>
        <v>0</v>
      </c>
      <c r="C102" s="161">
        <f t="shared" si="11"/>
        <v>0</v>
      </c>
      <c r="D102" s="116">
        <v>215020</v>
      </c>
      <c r="E102" s="117" t="s">
        <v>401</v>
      </c>
      <c r="F102" s="118" t="str">
        <f>IFERROR(VLOOKUP(VALUE(D102),BIDITEM,3,FALSE),"")</f>
        <v>SY</v>
      </c>
      <c r="G102" s="119"/>
      <c r="H102" s="120" t="str">
        <f>IF(AND(G102&gt;0,I102=0),IFERROR(VLOOKUP(VALUE(D102),BIDITEM,4,FALSE),""),"")</f>
        <v/>
      </c>
      <c r="I102" s="121"/>
      <c r="J102" s="120" t="str">
        <f t="shared" si="20"/>
        <v/>
      </c>
      <c r="L102" s="204" t="str">
        <f t="shared" si="15"/>
        <v/>
      </c>
    </row>
    <row r="103" spans="1:12" ht="15" customHeight="1" x14ac:dyDescent="0.2">
      <c r="A103" s="146">
        <f>IF(C103&gt;0,SUM(MAX($A$3:A102),IF(C103&gt;0,1,0)),0)</f>
        <v>0</v>
      </c>
      <c r="B103" s="146">
        <f>IF(C103=2,SUM(MAX($B$3:B102),IF(C103=2,1,0)),0)</f>
        <v>0</v>
      </c>
      <c r="C103" s="161">
        <f t="shared" si="11"/>
        <v>0</v>
      </c>
      <c r="D103" s="116">
        <v>215030</v>
      </c>
      <c r="E103" s="117" t="s">
        <v>402</v>
      </c>
      <c r="F103" s="118" t="str">
        <f>IFERROR(VLOOKUP(VALUE(D103),BIDITEM,3,FALSE),"")</f>
        <v>SY</v>
      </c>
      <c r="G103" s="119"/>
      <c r="H103" s="120" t="str">
        <f>IF(AND(G103&gt;0,I103=0),IFERROR(VLOOKUP(VALUE(D103),BIDITEM,4,FALSE),""),"")</f>
        <v/>
      </c>
      <c r="I103" s="121"/>
      <c r="J103" s="120" t="str">
        <f t="shared" si="20"/>
        <v/>
      </c>
      <c r="L103" s="204" t="str">
        <f t="shared" si="15"/>
        <v/>
      </c>
    </row>
    <row r="104" spans="1:12" ht="15" customHeight="1" x14ac:dyDescent="0.2">
      <c r="A104" s="146">
        <f>IF(C104&gt;0,SUM(MAX($A$3:A103),IF(C104&gt;0,1,0)),0)</f>
        <v>0</v>
      </c>
      <c r="B104" s="146">
        <f>IF(C104=2,SUM(MAX($B$3:B103),IF(C104=2,1,0)),0)</f>
        <v>0</v>
      </c>
      <c r="C104" s="161">
        <f t="shared" si="11"/>
        <v>0</v>
      </c>
      <c r="D104" s="116">
        <v>215040</v>
      </c>
      <c r="E104" s="117" t="s">
        <v>403</v>
      </c>
      <c r="F104" s="118" t="str">
        <f>IFERROR(VLOOKUP(VALUE(D104),BIDITEM,3,FALSE),"")</f>
        <v>SY</v>
      </c>
      <c r="G104" s="119"/>
      <c r="H104" s="120" t="str">
        <f>IF(AND(G104&gt;0,I104=0),IFERROR(VLOOKUP(VALUE(D104),BIDITEM,4,FALSE),""),"")</f>
        <v/>
      </c>
      <c r="I104" s="121"/>
      <c r="J104" s="120" t="str">
        <f t="shared" si="20"/>
        <v/>
      </c>
      <c r="L104" s="204" t="str">
        <f t="shared" si="15"/>
        <v/>
      </c>
    </row>
    <row r="105" spans="1:12" ht="15" customHeight="1" x14ac:dyDescent="0.2">
      <c r="A105" s="146">
        <f>IF(C105&gt;0,SUM(MAX($A$3:A104),IF(C105&gt;0,1,0)),0)</f>
        <v>0</v>
      </c>
      <c r="B105" s="146">
        <f>IF(C105=2,SUM(MAX($B$3:B104),IF(C105=2,1,0)),0)</f>
        <v>0</v>
      </c>
      <c r="C105" s="161">
        <f t="shared" si="11"/>
        <v>0</v>
      </c>
      <c r="D105" s="105"/>
      <c r="E105" s="106"/>
      <c r="F105" s="107"/>
      <c r="G105" s="108"/>
      <c r="H105" s="109"/>
      <c r="I105" s="109"/>
      <c r="J105" s="110"/>
      <c r="L105" s="204" t="str">
        <f t="shared" si="15"/>
        <v/>
      </c>
    </row>
    <row r="106" spans="1:12" s="123" customFormat="1" ht="15" customHeight="1" x14ac:dyDescent="0.2">
      <c r="A106" s="146">
        <f>IF(C106&gt;0,SUM(MAX($A$3:A105),IF(C106&gt;0,1,0)),0)</f>
        <v>0</v>
      </c>
      <c r="B106" s="146">
        <f>IF(C106=2,SUM(MAX($B$3:B105),IF(C106=2,1,0)),0)</f>
        <v>0</v>
      </c>
      <c r="C106" s="160">
        <f>IF(SUM(C107:C126)&gt;0,2,0)</f>
        <v>0</v>
      </c>
      <c r="D106" s="112" t="s">
        <v>692</v>
      </c>
      <c r="E106" s="112" t="s">
        <v>693</v>
      </c>
      <c r="F106" s="113"/>
      <c r="G106" s="114"/>
      <c r="H106" s="115"/>
      <c r="I106" s="115"/>
      <c r="J106" s="143">
        <f>SUM(J107:J126)</f>
        <v>0</v>
      </c>
      <c r="L106" s="204" t="str">
        <f t="shared" si="15"/>
        <v/>
      </c>
    </row>
    <row r="107" spans="1:12" ht="15" customHeight="1" x14ac:dyDescent="0.2">
      <c r="A107" s="146">
        <f>IF(C107&gt;0,SUM(MAX($A$3:A106),IF(C107&gt;0,1,0)),0)</f>
        <v>0</v>
      </c>
      <c r="B107" s="146">
        <f>IF(C107=2,SUM(MAX($B$3:B106),IF(C107=2,1,0)),0)</f>
        <v>0</v>
      </c>
      <c r="C107" s="161">
        <f t="shared" si="11"/>
        <v>0</v>
      </c>
      <c r="D107" s="116" t="s">
        <v>56</v>
      </c>
      <c r="E107" s="118" t="s">
        <v>519</v>
      </c>
      <c r="F107" s="118" t="str">
        <f t="shared" ref="F107:F126" si="21">IFERROR(VLOOKUP(VALUE(D107),BIDITEM,3,FALSE),"")</f>
        <v>TN</v>
      </c>
      <c r="G107" s="119"/>
      <c r="H107" s="120" t="str">
        <f t="shared" ref="H107:H126" si="22">IF(AND(G107&gt;0,I107=0),IFERROR(VLOOKUP(VALUE(D107),BIDITEM,4,FALSE),""),"")</f>
        <v/>
      </c>
      <c r="I107" s="121"/>
      <c r="J107" s="120" t="str">
        <f t="shared" ref="J107:J126" si="23">IF(AND(G107&gt;0,OR(H107&gt;0,I107&gt;0)),IF(I107&gt;0,PRODUCT(I107,G107),PRODUCT(H107,G107)),"")</f>
        <v/>
      </c>
      <c r="L107" s="204" t="str">
        <f t="shared" si="15"/>
        <v/>
      </c>
    </row>
    <row r="108" spans="1:12" ht="15" customHeight="1" x14ac:dyDescent="0.2">
      <c r="A108" s="146">
        <f>IF(C108&gt;0,SUM(MAX($A$3:A107),IF(C108&gt;0,1,0)),0)</f>
        <v>0</v>
      </c>
      <c r="B108" s="146">
        <f>IF(C108=2,SUM(MAX($B$3:B107),IF(C108=2,1,0)),0)</f>
        <v>0</v>
      </c>
      <c r="C108" s="161">
        <f t="shared" si="11"/>
        <v>0</v>
      </c>
      <c r="D108" s="116" t="s">
        <v>58</v>
      </c>
      <c r="E108" s="118" t="s">
        <v>76</v>
      </c>
      <c r="F108" s="118" t="str">
        <f t="shared" si="21"/>
        <v>TN</v>
      </c>
      <c r="G108" s="119"/>
      <c r="H108" s="120" t="str">
        <f t="shared" si="22"/>
        <v/>
      </c>
      <c r="I108" s="121"/>
      <c r="J108" s="120" t="str">
        <f t="shared" si="23"/>
        <v/>
      </c>
      <c r="L108" s="204" t="str">
        <f t="shared" si="15"/>
        <v/>
      </c>
    </row>
    <row r="109" spans="1:12" ht="15" customHeight="1" x14ac:dyDescent="0.2">
      <c r="A109" s="146">
        <f>IF(C109&gt;0,SUM(MAX($A$3:A108),IF(C109&gt;0,1,0)),0)</f>
        <v>0</v>
      </c>
      <c r="B109" s="146">
        <f>IF(C109=2,SUM(MAX($B$3:B108),IF(C109=2,1,0)),0)</f>
        <v>0</v>
      </c>
      <c r="C109" s="161">
        <f t="shared" si="11"/>
        <v>0</v>
      </c>
      <c r="D109" s="116" t="s">
        <v>59</v>
      </c>
      <c r="E109" s="117" t="s">
        <v>60</v>
      </c>
      <c r="F109" s="118" t="str">
        <f t="shared" si="21"/>
        <v>TN</v>
      </c>
      <c r="G109" s="119"/>
      <c r="H109" s="120" t="str">
        <f t="shared" si="22"/>
        <v/>
      </c>
      <c r="I109" s="121"/>
      <c r="J109" s="120" t="str">
        <f t="shared" si="23"/>
        <v/>
      </c>
      <c r="L109" s="204" t="str">
        <f t="shared" si="15"/>
        <v/>
      </c>
    </row>
    <row r="110" spans="1:12" ht="15" customHeight="1" x14ac:dyDescent="0.2">
      <c r="A110" s="146">
        <f>IF(C110&gt;0,SUM(MAX($A$3:A109),IF(C110&gt;0,1,0)),0)</f>
        <v>0</v>
      </c>
      <c r="B110" s="146">
        <f>IF(C110=2,SUM(MAX($B$3:B109),IF(C110=2,1,0)),0)</f>
        <v>0</v>
      </c>
      <c r="C110" s="161">
        <f t="shared" si="11"/>
        <v>0</v>
      </c>
      <c r="D110" s="116" t="s">
        <v>61</v>
      </c>
      <c r="E110" s="118" t="s">
        <v>62</v>
      </c>
      <c r="F110" s="118" t="str">
        <f t="shared" si="21"/>
        <v>TN</v>
      </c>
      <c r="G110" s="119"/>
      <c r="H110" s="120" t="str">
        <f t="shared" si="22"/>
        <v/>
      </c>
      <c r="I110" s="121"/>
      <c r="J110" s="120" t="str">
        <f t="shared" si="23"/>
        <v/>
      </c>
      <c r="L110" s="204" t="str">
        <f t="shared" si="15"/>
        <v/>
      </c>
    </row>
    <row r="111" spans="1:12" ht="15" customHeight="1" x14ac:dyDescent="0.2">
      <c r="A111" s="146">
        <f>IF(C111&gt;0,SUM(MAX($A$3:A110),IF(C111&gt;0,1,0)),0)</f>
        <v>0</v>
      </c>
      <c r="B111" s="146">
        <f>IF(C111=2,SUM(MAX($B$3:B110),IF(C111=2,1,0)),0)</f>
        <v>0</v>
      </c>
      <c r="C111" s="161">
        <f t="shared" si="11"/>
        <v>0</v>
      </c>
      <c r="D111" s="116" t="s">
        <v>63</v>
      </c>
      <c r="E111" s="117" t="s">
        <v>64</v>
      </c>
      <c r="F111" s="118" t="str">
        <f t="shared" si="21"/>
        <v>TN</v>
      </c>
      <c r="G111" s="119"/>
      <c r="H111" s="120" t="str">
        <f t="shared" si="22"/>
        <v/>
      </c>
      <c r="I111" s="121"/>
      <c r="J111" s="120" t="str">
        <f t="shared" si="23"/>
        <v/>
      </c>
      <c r="L111" s="204" t="str">
        <f t="shared" si="15"/>
        <v/>
      </c>
    </row>
    <row r="112" spans="1:12" ht="15" customHeight="1" x14ac:dyDescent="0.2">
      <c r="A112" s="146">
        <f>IF(C112&gt;0,SUM(MAX($A$3:A111),IF(C112&gt;0,1,0)),0)</f>
        <v>0</v>
      </c>
      <c r="B112" s="146">
        <f>IF(C112=2,SUM(MAX($B$3:B111),IF(C112=2,1,0)),0)</f>
        <v>0</v>
      </c>
      <c r="C112" s="161">
        <f t="shared" si="11"/>
        <v>0</v>
      </c>
      <c r="D112" s="116" t="s">
        <v>65</v>
      </c>
      <c r="E112" s="117" t="s">
        <v>66</v>
      </c>
      <c r="F112" s="118" t="str">
        <f t="shared" si="21"/>
        <v>TN</v>
      </c>
      <c r="G112" s="119"/>
      <c r="H112" s="120" t="str">
        <f t="shared" si="22"/>
        <v/>
      </c>
      <c r="I112" s="121"/>
      <c r="J112" s="120" t="str">
        <f t="shared" si="23"/>
        <v/>
      </c>
      <c r="L112" s="204" t="str">
        <f t="shared" si="15"/>
        <v/>
      </c>
    </row>
    <row r="113" spans="1:12" ht="15" customHeight="1" x14ac:dyDescent="0.2">
      <c r="A113" s="146">
        <f>IF(C113&gt;0,SUM(MAX($A$3:A112),IF(C113&gt;0,1,0)),0)</f>
        <v>0</v>
      </c>
      <c r="B113" s="146">
        <f>IF(C113=2,SUM(MAX($B$3:B112),IF(C113=2,1,0)),0)</f>
        <v>0</v>
      </c>
      <c r="C113" s="161">
        <f t="shared" si="11"/>
        <v>0</v>
      </c>
      <c r="D113" s="116" t="s">
        <v>67</v>
      </c>
      <c r="E113" s="117" t="s">
        <v>68</v>
      </c>
      <c r="F113" s="118" t="str">
        <f t="shared" si="21"/>
        <v>TN</v>
      </c>
      <c r="G113" s="119"/>
      <c r="H113" s="120" t="str">
        <f t="shared" si="22"/>
        <v/>
      </c>
      <c r="I113" s="121"/>
      <c r="J113" s="120" t="str">
        <f t="shared" si="23"/>
        <v/>
      </c>
      <c r="L113" s="204" t="str">
        <f t="shared" si="15"/>
        <v/>
      </c>
    </row>
    <row r="114" spans="1:12" ht="15" customHeight="1" x14ac:dyDescent="0.2">
      <c r="A114" s="146">
        <f>IF(C114&gt;0,SUM(MAX($A$3:A113),IF(C114&gt;0,1,0)),0)</f>
        <v>0</v>
      </c>
      <c r="B114" s="146">
        <f>IF(C114=2,SUM(MAX($B$3:B113),IF(C114=2,1,0)),0)</f>
        <v>0</v>
      </c>
      <c r="C114" s="161">
        <f t="shared" si="11"/>
        <v>0</v>
      </c>
      <c r="D114" s="116" t="s">
        <v>69</v>
      </c>
      <c r="E114" s="118" t="s">
        <v>605</v>
      </c>
      <c r="F114" s="118" t="str">
        <f t="shared" si="21"/>
        <v>TN</v>
      </c>
      <c r="G114" s="119"/>
      <c r="H114" s="120" t="str">
        <f t="shared" si="22"/>
        <v/>
      </c>
      <c r="I114" s="121"/>
      <c r="J114" s="120" t="str">
        <f t="shared" si="23"/>
        <v/>
      </c>
      <c r="L114" s="204" t="str">
        <f t="shared" si="15"/>
        <v/>
      </c>
    </row>
    <row r="115" spans="1:12" ht="15" customHeight="1" x14ac:dyDescent="0.2">
      <c r="A115" s="146">
        <f>IF(C115&gt;0,SUM(MAX($A$3:A114),IF(C115&gt;0,1,0)),0)</f>
        <v>0</v>
      </c>
      <c r="B115" s="146">
        <f>IF(C115=2,SUM(MAX($B$3:B114),IF(C115=2,1,0)),0)</f>
        <v>0</v>
      </c>
      <c r="C115" s="161">
        <f t="shared" si="11"/>
        <v>0</v>
      </c>
      <c r="D115" s="116" t="s">
        <v>70</v>
      </c>
      <c r="E115" s="117" t="s">
        <v>71</v>
      </c>
      <c r="F115" s="118" t="str">
        <f t="shared" si="21"/>
        <v>TN</v>
      </c>
      <c r="G115" s="119"/>
      <c r="H115" s="120" t="str">
        <f t="shared" si="22"/>
        <v/>
      </c>
      <c r="I115" s="121"/>
      <c r="J115" s="120" t="str">
        <f t="shared" si="23"/>
        <v/>
      </c>
      <c r="L115" s="204" t="str">
        <f t="shared" si="15"/>
        <v/>
      </c>
    </row>
    <row r="116" spans="1:12" ht="15" customHeight="1" x14ac:dyDescent="0.2">
      <c r="A116" s="146">
        <f>IF(C116&gt;0,SUM(MAX($A$3:A115),IF(C116&gt;0,1,0)),0)</f>
        <v>0</v>
      </c>
      <c r="B116" s="146">
        <f>IF(C116=2,SUM(MAX($B$3:B115),IF(C116=2,1,0)),0)</f>
        <v>0</v>
      </c>
      <c r="C116" s="161">
        <f t="shared" si="11"/>
        <v>0</v>
      </c>
      <c r="D116" s="116" t="s">
        <v>72</v>
      </c>
      <c r="E116" s="117" t="s">
        <v>73</v>
      </c>
      <c r="F116" s="118" t="str">
        <f t="shared" si="21"/>
        <v>TN</v>
      </c>
      <c r="G116" s="119"/>
      <c r="H116" s="120" t="str">
        <f t="shared" si="22"/>
        <v/>
      </c>
      <c r="I116" s="121"/>
      <c r="J116" s="120" t="str">
        <f t="shared" si="23"/>
        <v/>
      </c>
      <c r="L116" s="204" t="str">
        <f t="shared" si="15"/>
        <v/>
      </c>
    </row>
    <row r="117" spans="1:12" ht="15" customHeight="1" x14ac:dyDescent="0.2">
      <c r="A117" s="146">
        <f>IF(C117&gt;0,SUM(MAX($A$3:A116),IF(C117&gt;0,1,0)),0)</f>
        <v>0</v>
      </c>
      <c r="B117" s="146">
        <f>IF(C117=2,SUM(MAX($B$3:B116),IF(C117=2,1,0)),0)</f>
        <v>0</v>
      </c>
      <c r="C117" s="161">
        <f t="shared" si="11"/>
        <v>0</v>
      </c>
      <c r="D117" s="116" t="s">
        <v>74</v>
      </c>
      <c r="E117" s="118" t="s">
        <v>57</v>
      </c>
      <c r="F117" s="118" t="str">
        <f t="shared" si="21"/>
        <v>CY</v>
      </c>
      <c r="G117" s="119"/>
      <c r="H117" s="120" t="str">
        <f t="shared" si="22"/>
        <v/>
      </c>
      <c r="I117" s="121"/>
      <c r="J117" s="120" t="str">
        <f t="shared" si="23"/>
        <v/>
      </c>
      <c r="L117" s="204" t="str">
        <f t="shared" si="15"/>
        <v/>
      </c>
    </row>
    <row r="118" spans="1:12" ht="15" customHeight="1" x14ac:dyDescent="0.2">
      <c r="A118" s="146">
        <f>IF(C118&gt;0,SUM(MAX($A$3:A117),IF(C118&gt;0,1,0)),0)</f>
        <v>0</v>
      </c>
      <c r="B118" s="146">
        <f>IF(C118=2,SUM(MAX($B$3:B117),IF(C118=2,1,0)),0)</f>
        <v>0</v>
      </c>
      <c r="C118" s="161">
        <f t="shared" si="11"/>
        <v>0</v>
      </c>
      <c r="D118" s="116" t="s">
        <v>75</v>
      </c>
      <c r="E118" s="117" t="s">
        <v>76</v>
      </c>
      <c r="F118" s="118" t="str">
        <f t="shared" si="21"/>
        <v>CY</v>
      </c>
      <c r="G118" s="119"/>
      <c r="H118" s="120" t="str">
        <f t="shared" si="22"/>
        <v/>
      </c>
      <c r="I118" s="121"/>
      <c r="J118" s="120" t="str">
        <f t="shared" si="23"/>
        <v/>
      </c>
      <c r="L118" s="204" t="str">
        <f t="shared" si="15"/>
        <v/>
      </c>
    </row>
    <row r="119" spans="1:12" ht="15" customHeight="1" x14ac:dyDescent="0.2">
      <c r="A119" s="146">
        <f>IF(C119&gt;0,SUM(MAX($A$3:A118),IF(C119&gt;0,1,0)),0)</f>
        <v>0</v>
      </c>
      <c r="B119" s="146">
        <f>IF(C119=2,SUM(MAX($B$3:B118),IF(C119=2,1,0)),0)</f>
        <v>0</v>
      </c>
      <c r="C119" s="161">
        <f t="shared" si="11"/>
        <v>0</v>
      </c>
      <c r="D119" s="116" t="s">
        <v>77</v>
      </c>
      <c r="E119" s="117" t="s">
        <v>78</v>
      </c>
      <c r="F119" s="118" t="str">
        <f t="shared" si="21"/>
        <v>CY</v>
      </c>
      <c r="G119" s="119"/>
      <c r="H119" s="120" t="str">
        <f t="shared" si="22"/>
        <v/>
      </c>
      <c r="I119" s="121"/>
      <c r="J119" s="120" t="str">
        <f t="shared" si="23"/>
        <v/>
      </c>
      <c r="L119" s="204" t="str">
        <f t="shared" si="15"/>
        <v/>
      </c>
    </row>
    <row r="120" spans="1:12" ht="15" customHeight="1" x14ac:dyDescent="0.2">
      <c r="A120" s="146">
        <f>IF(C120&gt;0,SUM(MAX($A$3:A119),IF(C120&gt;0,1,0)),0)</f>
        <v>0</v>
      </c>
      <c r="B120" s="146">
        <f>IF(C120=2,SUM(MAX($B$3:B119),IF(C120=2,1,0)),0)</f>
        <v>0</v>
      </c>
      <c r="C120" s="161">
        <f t="shared" si="11"/>
        <v>0</v>
      </c>
      <c r="D120" s="116" t="s">
        <v>557</v>
      </c>
      <c r="E120" s="117" t="s">
        <v>558</v>
      </c>
      <c r="F120" s="118" t="str">
        <f t="shared" si="21"/>
        <v>CY</v>
      </c>
      <c r="G120" s="119"/>
      <c r="H120" s="120" t="str">
        <f t="shared" si="22"/>
        <v/>
      </c>
      <c r="I120" s="121"/>
      <c r="J120" s="120" t="str">
        <f t="shared" si="23"/>
        <v/>
      </c>
      <c r="L120" s="204" t="str">
        <f t="shared" si="15"/>
        <v/>
      </c>
    </row>
    <row r="121" spans="1:12" ht="15" customHeight="1" x14ac:dyDescent="0.2">
      <c r="A121" s="146">
        <f>IF(C121&gt;0,SUM(MAX($A$3:A120),IF(C121&gt;0,1,0)),0)</f>
        <v>0</v>
      </c>
      <c r="B121" s="146">
        <f>IF(C121=2,SUM(MAX($B$3:B120),IF(C121=2,1,0)),0)</f>
        <v>0</v>
      </c>
      <c r="C121" s="161">
        <f t="shared" si="11"/>
        <v>0</v>
      </c>
      <c r="D121" s="116" t="s">
        <v>79</v>
      </c>
      <c r="E121" s="117" t="s">
        <v>80</v>
      </c>
      <c r="F121" s="118" t="str">
        <f t="shared" si="21"/>
        <v>CY</v>
      </c>
      <c r="G121" s="119"/>
      <c r="H121" s="120" t="str">
        <f t="shared" si="22"/>
        <v/>
      </c>
      <c r="I121" s="121"/>
      <c r="J121" s="120" t="str">
        <f t="shared" si="23"/>
        <v/>
      </c>
      <c r="L121" s="204" t="str">
        <f t="shared" si="15"/>
        <v/>
      </c>
    </row>
    <row r="122" spans="1:12" ht="15" customHeight="1" x14ac:dyDescent="0.2">
      <c r="A122" s="146">
        <f>IF(C122&gt;0,SUM(MAX($A$3:A121),IF(C122&gt;0,1,0)),0)</f>
        <v>0</v>
      </c>
      <c r="B122" s="146">
        <f>IF(C122=2,SUM(MAX($B$3:B121),IF(C122=2,1,0)),0)</f>
        <v>0</v>
      </c>
      <c r="C122" s="161">
        <f t="shared" si="11"/>
        <v>0</v>
      </c>
      <c r="D122" s="116" t="s">
        <v>81</v>
      </c>
      <c r="E122" s="118" t="s">
        <v>62</v>
      </c>
      <c r="F122" s="118" t="str">
        <f t="shared" si="21"/>
        <v>CY</v>
      </c>
      <c r="G122" s="119"/>
      <c r="H122" s="120" t="str">
        <f t="shared" si="22"/>
        <v/>
      </c>
      <c r="I122" s="121"/>
      <c r="J122" s="120" t="str">
        <f t="shared" si="23"/>
        <v/>
      </c>
      <c r="L122" s="204" t="str">
        <f t="shared" si="15"/>
        <v/>
      </c>
    </row>
    <row r="123" spans="1:12" ht="15" customHeight="1" x14ac:dyDescent="0.2">
      <c r="A123" s="146">
        <f>IF(C123&gt;0,SUM(MAX($A$3:A122),IF(C123&gt;0,1,0)),0)</f>
        <v>0</v>
      </c>
      <c r="B123" s="146">
        <f>IF(C123=2,SUM(MAX($B$3:B122),IF(C123=2,1,0)),0)</f>
        <v>0</v>
      </c>
      <c r="C123" s="161">
        <f t="shared" si="11"/>
        <v>0</v>
      </c>
      <c r="D123" s="116" t="s">
        <v>82</v>
      </c>
      <c r="E123" s="117" t="s">
        <v>66</v>
      </c>
      <c r="F123" s="118" t="str">
        <f t="shared" si="21"/>
        <v>CY</v>
      </c>
      <c r="G123" s="119"/>
      <c r="H123" s="120" t="str">
        <f t="shared" si="22"/>
        <v/>
      </c>
      <c r="I123" s="121"/>
      <c r="J123" s="120" t="str">
        <f t="shared" si="23"/>
        <v/>
      </c>
      <c r="L123" s="204" t="str">
        <f t="shared" si="15"/>
        <v/>
      </c>
    </row>
    <row r="124" spans="1:12" ht="15" customHeight="1" x14ac:dyDescent="0.2">
      <c r="A124" s="146">
        <f>IF(C124&gt;0,SUM(MAX($A$3:A123),IF(C124&gt;0,1,0)),0)</f>
        <v>0</v>
      </c>
      <c r="B124" s="146">
        <f>IF(C124=2,SUM(MAX($B$3:B123),IF(C124=2,1,0)),0)</f>
        <v>0</v>
      </c>
      <c r="C124" s="161">
        <f t="shared" si="11"/>
        <v>0</v>
      </c>
      <c r="D124" s="116" t="s">
        <v>83</v>
      </c>
      <c r="E124" s="118" t="s">
        <v>68</v>
      </c>
      <c r="F124" s="118" t="str">
        <f t="shared" si="21"/>
        <v>CY</v>
      </c>
      <c r="G124" s="119"/>
      <c r="H124" s="120" t="str">
        <f t="shared" si="22"/>
        <v/>
      </c>
      <c r="I124" s="121"/>
      <c r="J124" s="120" t="str">
        <f t="shared" si="23"/>
        <v/>
      </c>
      <c r="L124" s="204" t="str">
        <f t="shared" si="15"/>
        <v/>
      </c>
    </row>
    <row r="125" spans="1:12" ht="15" customHeight="1" x14ac:dyDescent="0.2">
      <c r="A125" s="146">
        <f>IF(C125&gt;0,SUM(MAX($A$3:A124),IF(C125&gt;0,1,0)),0)</f>
        <v>0</v>
      </c>
      <c r="B125" s="146">
        <f>IF(C125=2,SUM(MAX($B$3:B124),IF(C125=2,1,0)),0)</f>
        <v>0</v>
      </c>
      <c r="C125" s="161">
        <f t="shared" si="11"/>
        <v>0</v>
      </c>
      <c r="D125" s="116" t="s">
        <v>84</v>
      </c>
      <c r="E125" s="118" t="s">
        <v>605</v>
      </c>
      <c r="F125" s="118" t="str">
        <f t="shared" si="21"/>
        <v>CY</v>
      </c>
      <c r="G125" s="119"/>
      <c r="H125" s="120" t="str">
        <f t="shared" si="22"/>
        <v/>
      </c>
      <c r="I125" s="121"/>
      <c r="J125" s="120" t="str">
        <f t="shared" si="23"/>
        <v/>
      </c>
      <c r="L125" s="204" t="str">
        <f t="shared" si="15"/>
        <v/>
      </c>
    </row>
    <row r="126" spans="1:12" ht="15" customHeight="1" x14ac:dyDescent="0.2">
      <c r="A126" s="146">
        <f>IF(C126&gt;0,SUM(MAX($A$3:A125),IF(C126&gt;0,1,0)),0)</f>
        <v>0</v>
      </c>
      <c r="B126" s="146">
        <f>IF(C126=2,SUM(MAX($B$3:B125),IF(C126=2,1,0)),0)</f>
        <v>0</v>
      </c>
      <c r="C126" s="161">
        <f t="shared" si="11"/>
        <v>0</v>
      </c>
      <c r="D126" s="116" t="s">
        <v>85</v>
      </c>
      <c r="E126" s="117" t="s">
        <v>86</v>
      </c>
      <c r="F126" s="118" t="str">
        <f t="shared" si="21"/>
        <v>CY</v>
      </c>
      <c r="G126" s="119"/>
      <c r="H126" s="120" t="str">
        <f t="shared" si="22"/>
        <v/>
      </c>
      <c r="I126" s="121"/>
      <c r="J126" s="120" t="str">
        <f t="shared" si="23"/>
        <v/>
      </c>
      <c r="L126" s="204" t="str">
        <f t="shared" si="15"/>
        <v/>
      </c>
    </row>
    <row r="127" spans="1:12" ht="15" customHeight="1" x14ac:dyDescent="0.2">
      <c r="A127" s="146">
        <f>IF(C127&gt;0,SUM(MAX($A$3:A126),IF(C127&gt;0,1,0)),0)</f>
        <v>0</v>
      </c>
      <c r="B127" s="146">
        <f>IF(C127=2,SUM(MAX($B$3:B126),IF(C127=2,1,0)),0)</f>
        <v>0</v>
      </c>
      <c r="C127" s="161">
        <f t="shared" si="11"/>
        <v>0</v>
      </c>
      <c r="D127" s="105"/>
      <c r="E127" s="106"/>
      <c r="F127" s="107"/>
      <c r="G127" s="108"/>
      <c r="H127" s="109"/>
      <c r="I127" s="109"/>
      <c r="J127" s="110"/>
      <c r="L127" s="204" t="str">
        <f t="shared" si="15"/>
        <v/>
      </c>
    </row>
    <row r="128" spans="1:12" s="123" customFormat="1" ht="15" customHeight="1" x14ac:dyDescent="0.2">
      <c r="A128" s="146">
        <f>IF(C128&gt;0,SUM(MAX($A$3:A127),IF(C128&gt;0,1,0)),0)</f>
        <v>0</v>
      </c>
      <c r="B128" s="146">
        <f>IF(C128=2,SUM(MAX($B$3:B127),IF(C128=2,1,0)),0)</f>
        <v>0</v>
      </c>
      <c r="C128" s="160">
        <f>IF(SUM(C129:C135)&gt;0,2,0)</f>
        <v>0</v>
      </c>
      <c r="D128" s="112" t="s">
        <v>694</v>
      </c>
      <c r="E128" s="112" t="s">
        <v>696</v>
      </c>
      <c r="F128" s="113"/>
      <c r="G128" s="114"/>
      <c r="H128" s="115"/>
      <c r="I128" s="115"/>
      <c r="J128" s="143">
        <f>SUM(J129:J135)</f>
        <v>0</v>
      </c>
      <c r="L128" s="204" t="str">
        <f t="shared" si="15"/>
        <v/>
      </c>
    </row>
    <row r="129" spans="1:12" ht="15" customHeight="1" x14ac:dyDescent="0.2">
      <c r="A129" s="146">
        <f>IF(C129&gt;0,SUM(MAX($A$3:A128),IF(C129&gt;0,1,0)),0)</f>
        <v>0</v>
      </c>
      <c r="B129" s="146">
        <f>IF(C129=2,SUM(MAX($B$3:B128),IF(C129=2,1,0)),0)</f>
        <v>0</v>
      </c>
      <c r="C129" s="161">
        <f t="shared" si="11"/>
        <v>0</v>
      </c>
      <c r="D129" s="116" t="s">
        <v>87</v>
      </c>
      <c r="E129" s="117" t="s">
        <v>88</v>
      </c>
      <c r="F129" s="118" t="str">
        <f t="shared" ref="F129:F135" si="24">IFERROR(VLOOKUP(VALUE(D129),BIDITEM,3,FALSE),"")</f>
        <v>TN</v>
      </c>
      <c r="G129" s="119"/>
      <c r="H129" s="120" t="str">
        <f t="shared" ref="H129:H135" si="25">IF(AND(G129&gt;0,I129=0),IFERROR(VLOOKUP(VALUE(D129),BIDITEM,4,FALSE),""),"")</f>
        <v/>
      </c>
      <c r="I129" s="121"/>
      <c r="J129" s="120" t="str">
        <f t="shared" ref="J129:J135" si="26">IF(AND(G129&gt;0,OR(H129&gt;0,I129&gt;0)),IF(I129&gt;0,PRODUCT(I129,G129),PRODUCT(H129,G129)),"")</f>
        <v/>
      </c>
      <c r="L129" s="204" t="str">
        <f t="shared" si="15"/>
        <v/>
      </c>
    </row>
    <row r="130" spans="1:12" ht="15" customHeight="1" x14ac:dyDescent="0.2">
      <c r="A130" s="146">
        <f>IF(C130&gt;0,SUM(MAX($A$3:A129),IF(C130&gt;0,1,0)),0)</f>
        <v>0</v>
      </c>
      <c r="B130" s="146">
        <f>IF(C130=2,SUM(MAX($B$3:B129),IF(C130=2,1,0)),0)</f>
        <v>0</v>
      </c>
      <c r="C130" s="161">
        <f t="shared" si="11"/>
        <v>0</v>
      </c>
      <c r="D130" s="116" t="s">
        <v>89</v>
      </c>
      <c r="E130" s="117" t="s">
        <v>453</v>
      </c>
      <c r="F130" s="118" t="str">
        <f t="shared" si="24"/>
        <v>SY</v>
      </c>
      <c r="G130" s="119"/>
      <c r="H130" s="120" t="str">
        <f t="shared" si="25"/>
        <v/>
      </c>
      <c r="I130" s="121"/>
      <c r="J130" s="120" t="str">
        <f t="shared" si="26"/>
        <v/>
      </c>
      <c r="L130" s="204" t="str">
        <f t="shared" si="15"/>
        <v/>
      </c>
    </row>
    <row r="131" spans="1:12" ht="15" customHeight="1" x14ac:dyDescent="0.2">
      <c r="A131" s="146">
        <f>IF(C131&gt;0,SUM(MAX($A$3:A130),IF(C131&gt;0,1,0)),0)</f>
        <v>0</v>
      </c>
      <c r="B131" s="146">
        <f>IF(C131=2,SUM(MAX($B$3:B130),IF(C131=2,1,0)),0)</f>
        <v>0</v>
      </c>
      <c r="C131" s="161">
        <f t="shared" si="11"/>
        <v>0</v>
      </c>
      <c r="D131" s="116">
        <v>504040</v>
      </c>
      <c r="E131" s="118" t="s">
        <v>593</v>
      </c>
      <c r="F131" s="118" t="str">
        <f t="shared" si="24"/>
        <v>TN</v>
      </c>
      <c r="G131" s="119"/>
      <c r="H131" s="120" t="str">
        <f t="shared" si="25"/>
        <v/>
      </c>
      <c r="I131" s="121"/>
      <c r="J131" s="120" t="str">
        <f t="shared" si="26"/>
        <v/>
      </c>
      <c r="L131" s="204" t="str">
        <f t="shared" si="15"/>
        <v/>
      </c>
    </row>
    <row r="132" spans="1:12" ht="15" customHeight="1" x14ac:dyDescent="0.2">
      <c r="A132" s="146">
        <f>IF(C132&gt;0,SUM(MAX($A$3:A131),IF(C132&gt;0,1,0)),0)</f>
        <v>0</v>
      </c>
      <c r="B132" s="146">
        <f>IF(C132=2,SUM(MAX($B$3:B131),IF(C132=2,1,0)),0)</f>
        <v>0</v>
      </c>
      <c r="C132" s="161">
        <f t="shared" si="11"/>
        <v>0</v>
      </c>
      <c r="D132" s="116">
        <v>504045</v>
      </c>
      <c r="E132" s="118" t="s">
        <v>606</v>
      </c>
      <c r="F132" s="118" t="str">
        <f t="shared" si="24"/>
        <v>TN</v>
      </c>
      <c r="G132" s="119"/>
      <c r="H132" s="120" t="str">
        <f t="shared" si="25"/>
        <v/>
      </c>
      <c r="I132" s="121"/>
      <c r="J132" s="120" t="str">
        <f t="shared" si="26"/>
        <v/>
      </c>
      <c r="L132" s="204" t="str">
        <f t="shared" si="15"/>
        <v/>
      </c>
    </row>
    <row r="133" spans="1:12" ht="15" customHeight="1" x14ac:dyDescent="0.2">
      <c r="A133" s="146">
        <f>IF(C133&gt;0,SUM(MAX($A$3:A132),IF(C133&gt;0,1,0)),0)</f>
        <v>0</v>
      </c>
      <c r="B133" s="146">
        <f>IF(C133=2,SUM(MAX($B$3:B132),IF(C133=2,1,0)),0)</f>
        <v>0</v>
      </c>
      <c r="C133" s="161">
        <f t="shared" si="11"/>
        <v>0</v>
      </c>
      <c r="D133" s="116">
        <v>504050</v>
      </c>
      <c r="E133" s="118" t="s">
        <v>607</v>
      </c>
      <c r="F133" s="118" t="str">
        <f t="shared" si="24"/>
        <v>TN</v>
      </c>
      <c r="G133" s="119"/>
      <c r="H133" s="120" t="str">
        <f t="shared" si="25"/>
        <v/>
      </c>
      <c r="I133" s="121"/>
      <c r="J133" s="120" t="str">
        <f t="shared" si="26"/>
        <v/>
      </c>
      <c r="L133" s="204" t="str">
        <f t="shared" si="15"/>
        <v/>
      </c>
    </row>
    <row r="134" spans="1:12" ht="15" customHeight="1" x14ac:dyDescent="0.2">
      <c r="A134" s="146">
        <f>IF(C134&gt;0,SUM(MAX($A$3:A133),IF(C134&gt;0,1,0)),0)</f>
        <v>0</v>
      </c>
      <c r="B134" s="146">
        <f>IF(C134=2,SUM(MAX($B$3:B133),IF(C134=2,1,0)),0)</f>
        <v>0</v>
      </c>
      <c r="C134" s="161">
        <f t="shared" ref="C134:C197" si="27">IF(G134&gt;0,1,0)</f>
        <v>0</v>
      </c>
      <c r="D134" s="116">
        <v>504055</v>
      </c>
      <c r="E134" s="118" t="s">
        <v>596</v>
      </c>
      <c r="F134" s="118" t="str">
        <f t="shared" si="24"/>
        <v>TN</v>
      </c>
      <c r="G134" s="119"/>
      <c r="H134" s="120" t="str">
        <f t="shared" si="25"/>
        <v/>
      </c>
      <c r="I134" s="121"/>
      <c r="J134" s="120" t="str">
        <f t="shared" si="26"/>
        <v/>
      </c>
      <c r="L134" s="204" t="str">
        <f t="shared" si="15"/>
        <v/>
      </c>
    </row>
    <row r="135" spans="1:12" ht="15" customHeight="1" x14ac:dyDescent="0.2">
      <c r="A135" s="146">
        <f>IF(C135&gt;0,SUM(MAX($A$3:A134),IF(C135&gt;0,1,0)),0)</f>
        <v>0</v>
      </c>
      <c r="B135" s="146">
        <f>IF(C135=2,SUM(MAX($B$3:B134),IF(C135=2,1,0)),0)</f>
        <v>0</v>
      </c>
      <c r="C135" s="161">
        <f t="shared" si="27"/>
        <v>0</v>
      </c>
      <c r="D135" s="116">
        <v>504260</v>
      </c>
      <c r="E135" s="117" t="s">
        <v>90</v>
      </c>
      <c r="F135" s="118" t="str">
        <f t="shared" si="24"/>
        <v>TN</v>
      </c>
      <c r="G135" s="119"/>
      <c r="H135" s="120" t="str">
        <f t="shared" si="25"/>
        <v/>
      </c>
      <c r="I135" s="121"/>
      <c r="J135" s="120" t="str">
        <f t="shared" si="26"/>
        <v/>
      </c>
      <c r="L135" s="204" t="str">
        <f t="shared" si="15"/>
        <v/>
      </c>
    </row>
    <row r="136" spans="1:12" ht="15" customHeight="1" x14ac:dyDescent="0.2">
      <c r="A136" s="146">
        <f>IF(C136&gt;0,SUM(MAX($A$3:A135),IF(C136&gt;0,1,0)),0)</f>
        <v>0</v>
      </c>
      <c r="B136" s="146">
        <f>IF(C136=2,SUM(MAX($B$3:B135),IF(C136=2,1,0)),0)</f>
        <v>0</v>
      </c>
      <c r="C136" s="161">
        <f t="shared" si="27"/>
        <v>0</v>
      </c>
      <c r="D136" s="105"/>
      <c r="E136" s="106"/>
      <c r="F136" s="107"/>
      <c r="G136" s="108"/>
      <c r="H136" s="109"/>
      <c r="I136" s="109"/>
      <c r="J136" s="110"/>
      <c r="L136" s="204" t="str">
        <f t="shared" si="15"/>
        <v/>
      </c>
    </row>
    <row r="137" spans="1:12" s="123" customFormat="1" ht="15" customHeight="1" x14ac:dyDescent="0.2">
      <c r="A137" s="146">
        <f>IF(C137&gt;0,SUM(MAX($A$3:A136),IF(C137&gt;0,1,0)),0)</f>
        <v>0</v>
      </c>
      <c r="B137" s="146">
        <f>IF(C137=2,SUM(MAX($B$3:B136),IF(C137=2,1,0)),0)</f>
        <v>0</v>
      </c>
      <c r="C137" s="160">
        <f>IF(SUM(C138:C183)&gt;0,2,0)</f>
        <v>0</v>
      </c>
      <c r="D137" s="112" t="s">
        <v>695</v>
      </c>
      <c r="E137" s="112" t="s">
        <v>697</v>
      </c>
      <c r="F137" s="113"/>
      <c r="G137" s="114"/>
      <c r="H137" s="115"/>
      <c r="I137" s="115"/>
      <c r="J137" s="143">
        <f>SUM(J138:J183)</f>
        <v>0</v>
      </c>
      <c r="L137" s="204" t="str">
        <f t="shared" si="15"/>
        <v/>
      </c>
    </row>
    <row r="138" spans="1:12" ht="15" customHeight="1" x14ac:dyDescent="0.2">
      <c r="A138" s="146">
        <f>IF(C138&gt;0,SUM(MAX($A$3:A137),IF(C138&gt;0,1,0)),0)</f>
        <v>0</v>
      </c>
      <c r="B138" s="146">
        <f>IF(C138=2,SUM(MAX($B$3:B137),IF(C138=2,1,0)),0)</f>
        <v>0</v>
      </c>
      <c r="C138" s="161">
        <f t="shared" si="27"/>
        <v>0</v>
      </c>
      <c r="D138" s="131">
        <v>505120</v>
      </c>
      <c r="E138" s="132" t="s">
        <v>478</v>
      </c>
      <c r="F138" s="118" t="str">
        <f t="shared" ref="F138:F183" si="28">IFERROR(VLOOKUP(VALUE(D138),BIDITEM,3,FALSE),"")</f>
        <v>SY</v>
      </c>
      <c r="G138" s="119"/>
      <c r="H138" s="120" t="str">
        <f t="shared" ref="H138:H183" si="29">IF(AND(G138&gt;0,I138=0),IFERROR(VLOOKUP(VALUE(D138),BIDITEM,4,FALSE),""),"")</f>
        <v/>
      </c>
      <c r="I138" s="133"/>
      <c r="J138" s="120" t="str">
        <f t="shared" ref="J138:J183" si="30">IF(AND(G138&gt;0,OR(H138&gt;0,I138&gt;0)),IF(I138&gt;0,PRODUCT(I138,G138),PRODUCT(H138,G138)),"")</f>
        <v/>
      </c>
      <c r="L138" s="204" t="str">
        <f t="shared" ref="L138:L201" si="31">IF(C138&gt;0,ROW(),"")</f>
        <v/>
      </c>
    </row>
    <row r="139" spans="1:12" ht="15" customHeight="1" x14ac:dyDescent="0.2">
      <c r="A139" s="146">
        <f>IF(C139&gt;0,SUM(MAX($A$3:A138),IF(C139&gt;0,1,0)),0)</f>
        <v>0</v>
      </c>
      <c r="B139" s="146">
        <f>IF(C139=2,SUM(MAX($B$3:B138),IF(C139=2,1,0)),0)</f>
        <v>0</v>
      </c>
      <c r="C139" s="161">
        <f t="shared" si="27"/>
        <v>0</v>
      </c>
      <c r="D139" s="131">
        <v>505121</v>
      </c>
      <c r="E139" s="132" t="s">
        <v>479</v>
      </c>
      <c r="F139" s="118" t="str">
        <f t="shared" si="28"/>
        <v>SY</v>
      </c>
      <c r="G139" s="119"/>
      <c r="H139" s="120" t="str">
        <f t="shared" si="29"/>
        <v/>
      </c>
      <c r="I139" s="133"/>
      <c r="J139" s="120" t="str">
        <f t="shared" si="30"/>
        <v/>
      </c>
      <c r="L139" s="204" t="str">
        <f t="shared" si="31"/>
        <v/>
      </c>
    </row>
    <row r="140" spans="1:12" ht="15" customHeight="1" x14ac:dyDescent="0.2">
      <c r="A140" s="146">
        <f>IF(C140&gt;0,SUM(MAX($A$3:A139),IF(C140&gt;0,1,0)),0)</f>
        <v>0</v>
      </c>
      <c r="B140" s="146">
        <f>IF(C140=2,SUM(MAX($B$3:B139),IF(C140=2,1,0)),0)</f>
        <v>0</v>
      </c>
      <c r="C140" s="161">
        <f t="shared" si="27"/>
        <v>0</v>
      </c>
      <c r="D140" s="131">
        <v>505122</v>
      </c>
      <c r="E140" s="132" t="s">
        <v>480</v>
      </c>
      <c r="F140" s="118" t="str">
        <f t="shared" si="28"/>
        <v>SY</v>
      </c>
      <c r="G140" s="119"/>
      <c r="H140" s="120" t="str">
        <f t="shared" si="29"/>
        <v/>
      </c>
      <c r="I140" s="133"/>
      <c r="J140" s="120" t="str">
        <f t="shared" si="30"/>
        <v/>
      </c>
      <c r="L140" s="204" t="str">
        <f t="shared" si="31"/>
        <v/>
      </c>
    </row>
    <row r="141" spans="1:12" ht="15" customHeight="1" x14ac:dyDescent="0.2">
      <c r="A141" s="146">
        <f>IF(C141&gt;0,SUM(MAX($A$3:A140),IF(C141&gt;0,1,0)),0)</f>
        <v>0</v>
      </c>
      <c r="B141" s="146">
        <f>IF(C141=2,SUM(MAX($B$3:B140),IF(C141=2,1,0)),0)</f>
        <v>0</v>
      </c>
      <c r="C141" s="161">
        <f t="shared" si="27"/>
        <v>0</v>
      </c>
      <c r="D141" s="131">
        <v>505123</v>
      </c>
      <c r="E141" s="132" t="s">
        <v>454</v>
      </c>
      <c r="F141" s="118" t="str">
        <f t="shared" si="28"/>
        <v>SY</v>
      </c>
      <c r="G141" s="119"/>
      <c r="H141" s="120" t="str">
        <f t="shared" si="29"/>
        <v/>
      </c>
      <c r="I141" s="133"/>
      <c r="J141" s="120" t="str">
        <f t="shared" si="30"/>
        <v/>
      </c>
      <c r="L141" s="204" t="str">
        <f t="shared" si="31"/>
        <v/>
      </c>
    </row>
    <row r="142" spans="1:12" ht="15" customHeight="1" x14ac:dyDescent="0.2">
      <c r="A142" s="146">
        <f>IF(C142&gt;0,SUM(MAX($A$3:A141),IF(C142&gt;0,1,0)),0)</f>
        <v>0</v>
      </c>
      <c r="B142" s="146">
        <f>IF(C142=2,SUM(MAX($B$3:B141),IF(C142=2,1,0)),0)</f>
        <v>0</v>
      </c>
      <c r="C142" s="161">
        <f t="shared" si="27"/>
        <v>0</v>
      </c>
      <c r="D142" s="131">
        <v>505124</v>
      </c>
      <c r="E142" s="132" t="s">
        <v>455</v>
      </c>
      <c r="F142" s="118" t="str">
        <f t="shared" si="28"/>
        <v>SY</v>
      </c>
      <c r="G142" s="119"/>
      <c r="H142" s="120" t="str">
        <f t="shared" si="29"/>
        <v/>
      </c>
      <c r="I142" s="133"/>
      <c r="J142" s="120" t="str">
        <f t="shared" si="30"/>
        <v/>
      </c>
      <c r="L142" s="204" t="str">
        <f t="shared" si="31"/>
        <v/>
      </c>
    </row>
    <row r="143" spans="1:12" ht="15" customHeight="1" x14ac:dyDescent="0.2">
      <c r="A143" s="146">
        <f>IF(C143&gt;0,SUM(MAX($A$3:A142),IF(C143&gt;0,1,0)),0)</f>
        <v>0</v>
      </c>
      <c r="B143" s="146">
        <f>IF(C143=2,SUM(MAX($B$3:B142),IF(C143=2,1,0)),0)</f>
        <v>0</v>
      </c>
      <c r="C143" s="161">
        <f t="shared" si="27"/>
        <v>0</v>
      </c>
      <c r="D143" s="131">
        <v>505125</v>
      </c>
      <c r="E143" s="132" t="s">
        <v>456</v>
      </c>
      <c r="F143" s="118" t="str">
        <f t="shared" si="28"/>
        <v>SY</v>
      </c>
      <c r="G143" s="119"/>
      <c r="H143" s="120" t="str">
        <f t="shared" si="29"/>
        <v/>
      </c>
      <c r="I143" s="133"/>
      <c r="J143" s="120" t="str">
        <f t="shared" si="30"/>
        <v/>
      </c>
      <c r="L143" s="204" t="str">
        <f t="shared" si="31"/>
        <v/>
      </c>
    </row>
    <row r="144" spans="1:12" ht="15" customHeight="1" x14ac:dyDescent="0.2">
      <c r="A144" s="146">
        <f>IF(C144&gt;0,SUM(MAX($A$3:A143),IF(C144&gt;0,1,0)),0)</f>
        <v>0</v>
      </c>
      <c r="B144" s="146">
        <f>IF(C144=2,SUM(MAX($B$3:B143),IF(C144=2,1,0)),0)</f>
        <v>0</v>
      </c>
      <c r="C144" s="161">
        <f t="shared" si="27"/>
        <v>0</v>
      </c>
      <c r="D144" s="131">
        <v>505126</v>
      </c>
      <c r="E144" s="132" t="s">
        <v>457</v>
      </c>
      <c r="F144" s="118" t="str">
        <f t="shared" si="28"/>
        <v>SY</v>
      </c>
      <c r="G144" s="119"/>
      <c r="H144" s="120" t="str">
        <f t="shared" si="29"/>
        <v/>
      </c>
      <c r="I144" s="133"/>
      <c r="J144" s="120" t="str">
        <f t="shared" si="30"/>
        <v/>
      </c>
      <c r="L144" s="204" t="str">
        <f t="shared" si="31"/>
        <v/>
      </c>
    </row>
    <row r="145" spans="1:12" ht="15" customHeight="1" x14ac:dyDescent="0.2">
      <c r="A145" s="146">
        <f>IF(C145&gt;0,SUM(MAX($A$3:A144),IF(C145&gt;0,1,0)),0)</f>
        <v>0</v>
      </c>
      <c r="B145" s="146">
        <f>IF(C145=2,SUM(MAX($B$3:B144),IF(C145=2,1,0)),0)</f>
        <v>0</v>
      </c>
      <c r="C145" s="161">
        <f t="shared" si="27"/>
        <v>0</v>
      </c>
      <c r="D145" s="131">
        <v>505130</v>
      </c>
      <c r="E145" s="132" t="s">
        <v>481</v>
      </c>
      <c r="F145" s="118" t="str">
        <f t="shared" si="28"/>
        <v>SY</v>
      </c>
      <c r="G145" s="119"/>
      <c r="H145" s="120" t="str">
        <f t="shared" si="29"/>
        <v/>
      </c>
      <c r="I145" s="133"/>
      <c r="J145" s="120" t="str">
        <f t="shared" si="30"/>
        <v/>
      </c>
      <c r="L145" s="204" t="str">
        <f t="shared" si="31"/>
        <v/>
      </c>
    </row>
    <row r="146" spans="1:12" ht="15" customHeight="1" x14ac:dyDescent="0.2">
      <c r="A146" s="146">
        <f>IF(C146&gt;0,SUM(MAX($A$3:A145),IF(C146&gt;0,1,0)),0)</f>
        <v>0</v>
      </c>
      <c r="B146" s="146">
        <f>IF(C146=2,SUM(MAX($B$3:B145),IF(C146=2,1,0)),0)</f>
        <v>0</v>
      </c>
      <c r="C146" s="161">
        <f t="shared" si="27"/>
        <v>0</v>
      </c>
      <c r="D146" s="131">
        <v>505131</v>
      </c>
      <c r="E146" s="132" t="s">
        <v>482</v>
      </c>
      <c r="F146" s="118" t="str">
        <f t="shared" si="28"/>
        <v>SY</v>
      </c>
      <c r="G146" s="119"/>
      <c r="H146" s="120" t="str">
        <f t="shared" si="29"/>
        <v/>
      </c>
      <c r="I146" s="133"/>
      <c r="J146" s="120" t="str">
        <f t="shared" si="30"/>
        <v/>
      </c>
      <c r="L146" s="204" t="str">
        <f t="shared" si="31"/>
        <v/>
      </c>
    </row>
    <row r="147" spans="1:12" ht="15" customHeight="1" x14ac:dyDescent="0.2">
      <c r="A147" s="146">
        <f>IF(C147&gt;0,SUM(MAX($A$3:A146),IF(C147&gt;0,1,0)),0)</f>
        <v>0</v>
      </c>
      <c r="B147" s="146">
        <f>IF(C147=2,SUM(MAX($B$3:B146),IF(C147=2,1,0)),0)</f>
        <v>0</v>
      </c>
      <c r="C147" s="161">
        <f t="shared" si="27"/>
        <v>0</v>
      </c>
      <c r="D147" s="131">
        <v>505132</v>
      </c>
      <c r="E147" s="132" t="s">
        <v>483</v>
      </c>
      <c r="F147" s="118" t="str">
        <f t="shared" si="28"/>
        <v>SY</v>
      </c>
      <c r="G147" s="119"/>
      <c r="H147" s="120" t="str">
        <f t="shared" si="29"/>
        <v/>
      </c>
      <c r="I147" s="133"/>
      <c r="J147" s="120" t="str">
        <f t="shared" si="30"/>
        <v/>
      </c>
      <c r="L147" s="204" t="str">
        <f t="shared" si="31"/>
        <v/>
      </c>
    </row>
    <row r="148" spans="1:12" ht="15" customHeight="1" x14ac:dyDescent="0.2">
      <c r="A148" s="146">
        <f>IF(C148&gt;0,SUM(MAX($A$3:A147),IF(C148&gt;0,1,0)),0)</f>
        <v>0</v>
      </c>
      <c r="B148" s="146">
        <f>IF(C148=2,SUM(MAX($B$3:B147),IF(C148=2,1,0)),0)</f>
        <v>0</v>
      </c>
      <c r="C148" s="161">
        <f t="shared" si="27"/>
        <v>0</v>
      </c>
      <c r="D148" s="131">
        <v>505133</v>
      </c>
      <c r="E148" s="132" t="s">
        <v>458</v>
      </c>
      <c r="F148" s="118" t="str">
        <f t="shared" si="28"/>
        <v>SY</v>
      </c>
      <c r="G148" s="119"/>
      <c r="H148" s="120" t="str">
        <f t="shared" si="29"/>
        <v/>
      </c>
      <c r="I148" s="133"/>
      <c r="J148" s="120" t="str">
        <f t="shared" si="30"/>
        <v/>
      </c>
      <c r="L148" s="204" t="str">
        <f t="shared" si="31"/>
        <v/>
      </c>
    </row>
    <row r="149" spans="1:12" ht="15" customHeight="1" x14ac:dyDescent="0.2">
      <c r="A149" s="146">
        <f>IF(C149&gt;0,SUM(MAX($A$3:A148),IF(C149&gt;0,1,0)),0)</f>
        <v>0</v>
      </c>
      <c r="B149" s="146">
        <f>IF(C149=2,SUM(MAX($B$3:B148),IF(C149=2,1,0)),0)</f>
        <v>0</v>
      </c>
      <c r="C149" s="161">
        <f t="shared" si="27"/>
        <v>0</v>
      </c>
      <c r="D149" s="131">
        <v>505134</v>
      </c>
      <c r="E149" s="132" t="s">
        <v>459</v>
      </c>
      <c r="F149" s="118" t="str">
        <f t="shared" si="28"/>
        <v>SY</v>
      </c>
      <c r="G149" s="119"/>
      <c r="H149" s="120" t="str">
        <f t="shared" si="29"/>
        <v/>
      </c>
      <c r="I149" s="133"/>
      <c r="J149" s="120" t="str">
        <f t="shared" si="30"/>
        <v/>
      </c>
      <c r="L149" s="204" t="str">
        <f t="shared" si="31"/>
        <v/>
      </c>
    </row>
    <row r="150" spans="1:12" ht="15" customHeight="1" x14ac:dyDescent="0.2">
      <c r="A150" s="146">
        <f>IF(C150&gt;0,SUM(MAX($A$3:A149),IF(C150&gt;0,1,0)),0)</f>
        <v>0</v>
      </c>
      <c r="B150" s="146">
        <f>IF(C150=2,SUM(MAX($B$3:B149),IF(C150=2,1,0)),0)</f>
        <v>0</v>
      </c>
      <c r="C150" s="161">
        <f t="shared" si="27"/>
        <v>0</v>
      </c>
      <c r="D150" s="131">
        <v>505135</v>
      </c>
      <c r="E150" s="132" t="s">
        <v>460</v>
      </c>
      <c r="F150" s="118" t="str">
        <f t="shared" si="28"/>
        <v>SY</v>
      </c>
      <c r="G150" s="119"/>
      <c r="H150" s="120" t="str">
        <f t="shared" si="29"/>
        <v/>
      </c>
      <c r="I150" s="133"/>
      <c r="J150" s="120" t="str">
        <f t="shared" si="30"/>
        <v/>
      </c>
      <c r="L150" s="204" t="str">
        <f t="shared" si="31"/>
        <v/>
      </c>
    </row>
    <row r="151" spans="1:12" ht="15" customHeight="1" x14ac:dyDescent="0.2">
      <c r="A151" s="146">
        <f>IF(C151&gt;0,SUM(MAX($A$3:A150),IF(C151&gt;0,1,0)),0)</f>
        <v>0</v>
      </c>
      <c r="B151" s="146">
        <f>IF(C151=2,SUM(MAX($B$3:B150),IF(C151=2,1,0)),0)</f>
        <v>0</v>
      </c>
      <c r="C151" s="161">
        <f t="shared" si="27"/>
        <v>0</v>
      </c>
      <c r="D151" s="131">
        <v>505136</v>
      </c>
      <c r="E151" s="132" t="s">
        <v>461</v>
      </c>
      <c r="F151" s="118" t="str">
        <f t="shared" si="28"/>
        <v>SY</v>
      </c>
      <c r="G151" s="119"/>
      <c r="H151" s="120" t="str">
        <f t="shared" si="29"/>
        <v/>
      </c>
      <c r="I151" s="133"/>
      <c r="J151" s="120" t="str">
        <f t="shared" si="30"/>
        <v/>
      </c>
      <c r="L151" s="204" t="str">
        <f t="shared" si="31"/>
        <v/>
      </c>
    </row>
    <row r="152" spans="1:12" ht="15" customHeight="1" x14ac:dyDescent="0.2">
      <c r="A152" s="146">
        <f>IF(C152&gt;0,SUM(MAX($A$3:A151),IF(C152&gt;0,1,0)),0)</f>
        <v>0</v>
      </c>
      <c r="B152" s="146">
        <f>IF(C152=2,SUM(MAX($B$3:B151),IF(C152=2,1,0)),0)</f>
        <v>0</v>
      </c>
      <c r="C152" s="161">
        <f t="shared" si="27"/>
        <v>0</v>
      </c>
      <c r="D152" s="131">
        <v>505140</v>
      </c>
      <c r="E152" s="132" t="s">
        <v>484</v>
      </c>
      <c r="F152" s="118" t="str">
        <f t="shared" si="28"/>
        <v>SY</v>
      </c>
      <c r="G152" s="119"/>
      <c r="H152" s="120" t="str">
        <f t="shared" si="29"/>
        <v/>
      </c>
      <c r="I152" s="133"/>
      <c r="J152" s="120" t="str">
        <f t="shared" si="30"/>
        <v/>
      </c>
      <c r="L152" s="204" t="str">
        <f t="shared" si="31"/>
        <v/>
      </c>
    </row>
    <row r="153" spans="1:12" ht="15" customHeight="1" x14ac:dyDescent="0.2">
      <c r="A153" s="146">
        <f>IF(C153&gt;0,SUM(MAX($A$3:A152),IF(C153&gt;0,1,0)),0)</f>
        <v>0</v>
      </c>
      <c r="B153" s="146">
        <f>IF(C153=2,SUM(MAX($B$3:B152),IF(C153=2,1,0)),0)</f>
        <v>0</v>
      </c>
      <c r="C153" s="161">
        <f t="shared" si="27"/>
        <v>0</v>
      </c>
      <c r="D153" s="131">
        <v>505141</v>
      </c>
      <c r="E153" s="132" t="s">
        <v>485</v>
      </c>
      <c r="F153" s="118" t="str">
        <f t="shared" si="28"/>
        <v>SY</v>
      </c>
      <c r="G153" s="119"/>
      <c r="H153" s="120" t="str">
        <f t="shared" si="29"/>
        <v/>
      </c>
      <c r="I153" s="133"/>
      <c r="J153" s="120" t="str">
        <f t="shared" si="30"/>
        <v/>
      </c>
      <c r="L153" s="204" t="str">
        <f t="shared" si="31"/>
        <v/>
      </c>
    </row>
    <row r="154" spans="1:12" ht="15" customHeight="1" x14ac:dyDescent="0.2">
      <c r="A154" s="146">
        <f>IF(C154&gt;0,SUM(MAX($A$3:A153),IF(C154&gt;0,1,0)),0)</f>
        <v>0</v>
      </c>
      <c r="B154" s="146">
        <f>IF(C154=2,SUM(MAX($B$3:B153),IF(C154=2,1,0)),0)</f>
        <v>0</v>
      </c>
      <c r="C154" s="161">
        <f t="shared" si="27"/>
        <v>0</v>
      </c>
      <c r="D154" s="131">
        <v>505142</v>
      </c>
      <c r="E154" s="132" t="s">
        <v>486</v>
      </c>
      <c r="F154" s="118" t="str">
        <f t="shared" si="28"/>
        <v>SY</v>
      </c>
      <c r="G154" s="119"/>
      <c r="H154" s="120" t="str">
        <f t="shared" si="29"/>
        <v/>
      </c>
      <c r="I154" s="133"/>
      <c r="J154" s="120" t="str">
        <f t="shared" si="30"/>
        <v/>
      </c>
      <c r="L154" s="204" t="str">
        <f t="shared" si="31"/>
        <v/>
      </c>
    </row>
    <row r="155" spans="1:12" ht="15" customHeight="1" x14ac:dyDescent="0.2">
      <c r="A155" s="146">
        <f>IF(C155&gt;0,SUM(MAX($A$3:A154),IF(C155&gt;0,1,0)),0)</f>
        <v>0</v>
      </c>
      <c r="B155" s="146">
        <f>IF(C155=2,SUM(MAX($B$3:B154),IF(C155=2,1,0)),0)</f>
        <v>0</v>
      </c>
      <c r="C155" s="161">
        <f t="shared" si="27"/>
        <v>0</v>
      </c>
      <c r="D155" s="131">
        <v>505143</v>
      </c>
      <c r="E155" s="132" t="s">
        <v>462</v>
      </c>
      <c r="F155" s="118" t="str">
        <f t="shared" si="28"/>
        <v>SY</v>
      </c>
      <c r="G155" s="119"/>
      <c r="H155" s="120" t="str">
        <f t="shared" si="29"/>
        <v/>
      </c>
      <c r="I155" s="133"/>
      <c r="J155" s="120" t="str">
        <f t="shared" si="30"/>
        <v/>
      </c>
      <c r="L155" s="204" t="str">
        <f t="shared" si="31"/>
        <v/>
      </c>
    </row>
    <row r="156" spans="1:12" ht="15" customHeight="1" x14ac:dyDescent="0.2">
      <c r="A156" s="146">
        <f>IF(C156&gt;0,SUM(MAX($A$3:A155),IF(C156&gt;0,1,0)),0)</f>
        <v>0</v>
      </c>
      <c r="B156" s="146">
        <f>IF(C156=2,SUM(MAX($B$3:B155),IF(C156=2,1,0)),0)</f>
        <v>0</v>
      </c>
      <c r="C156" s="161">
        <f t="shared" si="27"/>
        <v>0</v>
      </c>
      <c r="D156" s="131">
        <v>505144</v>
      </c>
      <c r="E156" s="132" t="s">
        <v>463</v>
      </c>
      <c r="F156" s="118" t="str">
        <f t="shared" si="28"/>
        <v>SY</v>
      </c>
      <c r="G156" s="119"/>
      <c r="H156" s="120" t="str">
        <f t="shared" si="29"/>
        <v/>
      </c>
      <c r="I156" s="133"/>
      <c r="J156" s="120" t="str">
        <f t="shared" si="30"/>
        <v/>
      </c>
      <c r="L156" s="204" t="str">
        <f t="shared" si="31"/>
        <v/>
      </c>
    </row>
    <row r="157" spans="1:12" ht="15" customHeight="1" x14ac:dyDescent="0.2">
      <c r="A157" s="146">
        <f>IF(C157&gt;0,SUM(MAX($A$3:A156),IF(C157&gt;0,1,0)),0)</f>
        <v>0</v>
      </c>
      <c r="B157" s="146">
        <f>IF(C157=2,SUM(MAX($B$3:B156),IF(C157=2,1,0)),0)</f>
        <v>0</v>
      </c>
      <c r="C157" s="161">
        <f t="shared" si="27"/>
        <v>0</v>
      </c>
      <c r="D157" s="131">
        <v>505145</v>
      </c>
      <c r="E157" s="132" t="s">
        <v>464</v>
      </c>
      <c r="F157" s="118" t="str">
        <f t="shared" si="28"/>
        <v>SY</v>
      </c>
      <c r="G157" s="119"/>
      <c r="H157" s="120" t="str">
        <f t="shared" si="29"/>
        <v/>
      </c>
      <c r="I157" s="133"/>
      <c r="J157" s="120" t="str">
        <f t="shared" si="30"/>
        <v/>
      </c>
      <c r="L157" s="204" t="str">
        <f t="shared" si="31"/>
        <v/>
      </c>
    </row>
    <row r="158" spans="1:12" ht="15" customHeight="1" x14ac:dyDescent="0.2">
      <c r="A158" s="146">
        <f>IF(C158&gt;0,SUM(MAX($A$3:A157),IF(C158&gt;0,1,0)),0)</f>
        <v>0</v>
      </c>
      <c r="B158" s="146">
        <f>IF(C158=2,SUM(MAX($B$3:B157),IF(C158=2,1,0)),0)</f>
        <v>0</v>
      </c>
      <c r="C158" s="161">
        <f t="shared" si="27"/>
        <v>0</v>
      </c>
      <c r="D158" s="131">
        <v>505146</v>
      </c>
      <c r="E158" s="132" t="s">
        <v>465</v>
      </c>
      <c r="F158" s="118" t="str">
        <f t="shared" si="28"/>
        <v>SY</v>
      </c>
      <c r="G158" s="119"/>
      <c r="H158" s="120" t="str">
        <f t="shared" si="29"/>
        <v/>
      </c>
      <c r="I158" s="133"/>
      <c r="J158" s="120" t="str">
        <f t="shared" si="30"/>
        <v/>
      </c>
      <c r="L158" s="204" t="str">
        <f t="shared" si="31"/>
        <v/>
      </c>
    </row>
    <row r="159" spans="1:12" ht="15" customHeight="1" x14ac:dyDescent="0.2">
      <c r="A159" s="146">
        <f>IF(C159&gt;0,SUM(MAX($A$3:A158),IF(C159&gt;0,1,0)),0)</f>
        <v>0</v>
      </c>
      <c r="B159" s="146">
        <f>IF(C159=2,SUM(MAX($B$3:B158),IF(C159=2,1,0)),0)</f>
        <v>0</v>
      </c>
      <c r="C159" s="161">
        <f t="shared" si="27"/>
        <v>0</v>
      </c>
      <c r="D159" s="131">
        <v>505220</v>
      </c>
      <c r="E159" s="132" t="s">
        <v>487</v>
      </c>
      <c r="F159" s="118" t="str">
        <f t="shared" si="28"/>
        <v>SY</v>
      </c>
      <c r="G159" s="119"/>
      <c r="H159" s="120" t="str">
        <f t="shared" si="29"/>
        <v/>
      </c>
      <c r="I159" s="133"/>
      <c r="J159" s="120" t="str">
        <f t="shared" si="30"/>
        <v/>
      </c>
      <c r="L159" s="204" t="str">
        <f t="shared" si="31"/>
        <v/>
      </c>
    </row>
    <row r="160" spans="1:12" ht="15" customHeight="1" x14ac:dyDescent="0.2">
      <c r="A160" s="146">
        <f>IF(C160&gt;0,SUM(MAX($A$3:A159),IF(C160&gt;0,1,0)),0)</f>
        <v>0</v>
      </c>
      <c r="B160" s="146">
        <f>IF(C160=2,SUM(MAX($B$3:B159),IF(C160=2,1,0)),0)</f>
        <v>0</v>
      </c>
      <c r="C160" s="161">
        <f t="shared" si="27"/>
        <v>0</v>
      </c>
      <c r="D160" s="131">
        <v>505221</v>
      </c>
      <c r="E160" s="132" t="s">
        <v>488</v>
      </c>
      <c r="F160" s="118" t="str">
        <f t="shared" si="28"/>
        <v>SY</v>
      </c>
      <c r="G160" s="119"/>
      <c r="H160" s="120" t="str">
        <f t="shared" si="29"/>
        <v/>
      </c>
      <c r="I160" s="133"/>
      <c r="J160" s="120" t="str">
        <f t="shared" si="30"/>
        <v/>
      </c>
      <c r="L160" s="204" t="str">
        <f t="shared" si="31"/>
        <v/>
      </c>
    </row>
    <row r="161" spans="1:12" ht="15" customHeight="1" x14ac:dyDescent="0.2">
      <c r="A161" s="146">
        <f>IF(C161&gt;0,SUM(MAX($A$3:A160),IF(C161&gt;0,1,0)),0)</f>
        <v>0</v>
      </c>
      <c r="B161" s="146">
        <f>IF(C161=2,SUM(MAX($B$3:B160),IF(C161=2,1,0)),0)</f>
        <v>0</v>
      </c>
      <c r="C161" s="161">
        <f t="shared" si="27"/>
        <v>0</v>
      </c>
      <c r="D161" s="131">
        <v>505222</v>
      </c>
      <c r="E161" s="132" t="s">
        <v>489</v>
      </c>
      <c r="F161" s="118" t="str">
        <f t="shared" si="28"/>
        <v>SY</v>
      </c>
      <c r="G161" s="119"/>
      <c r="H161" s="120" t="str">
        <f t="shared" si="29"/>
        <v/>
      </c>
      <c r="I161" s="133"/>
      <c r="J161" s="120" t="str">
        <f t="shared" si="30"/>
        <v/>
      </c>
      <c r="L161" s="204" t="str">
        <f t="shared" si="31"/>
        <v/>
      </c>
    </row>
    <row r="162" spans="1:12" ht="15" customHeight="1" x14ac:dyDescent="0.2">
      <c r="A162" s="146">
        <f>IF(C162&gt;0,SUM(MAX($A$3:A161),IF(C162&gt;0,1,0)),0)</f>
        <v>0</v>
      </c>
      <c r="B162" s="146">
        <f>IF(C162=2,SUM(MAX($B$3:B161),IF(C162=2,1,0)),0)</f>
        <v>0</v>
      </c>
      <c r="C162" s="161">
        <f t="shared" si="27"/>
        <v>0</v>
      </c>
      <c r="D162" s="131">
        <v>505223</v>
      </c>
      <c r="E162" s="132" t="s">
        <v>466</v>
      </c>
      <c r="F162" s="118" t="str">
        <f t="shared" si="28"/>
        <v>SY</v>
      </c>
      <c r="G162" s="119"/>
      <c r="H162" s="120" t="str">
        <f t="shared" si="29"/>
        <v/>
      </c>
      <c r="I162" s="133"/>
      <c r="J162" s="120" t="str">
        <f t="shared" si="30"/>
        <v/>
      </c>
      <c r="L162" s="204" t="str">
        <f t="shared" si="31"/>
        <v/>
      </c>
    </row>
    <row r="163" spans="1:12" ht="15" customHeight="1" x14ac:dyDescent="0.2">
      <c r="A163" s="146">
        <f>IF(C163&gt;0,SUM(MAX($A$3:A162),IF(C163&gt;0,1,0)),0)</f>
        <v>0</v>
      </c>
      <c r="B163" s="146">
        <f>IF(C163=2,SUM(MAX($B$3:B162),IF(C163=2,1,0)),0)</f>
        <v>0</v>
      </c>
      <c r="C163" s="161">
        <f t="shared" si="27"/>
        <v>0</v>
      </c>
      <c r="D163" s="131">
        <v>505224</v>
      </c>
      <c r="E163" s="132" t="s">
        <v>467</v>
      </c>
      <c r="F163" s="118" t="str">
        <f t="shared" si="28"/>
        <v>SY</v>
      </c>
      <c r="G163" s="119"/>
      <c r="H163" s="120" t="str">
        <f t="shared" si="29"/>
        <v/>
      </c>
      <c r="I163" s="133"/>
      <c r="J163" s="120" t="str">
        <f t="shared" si="30"/>
        <v/>
      </c>
      <c r="L163" s="204" t="str">
        <f t="shared" si="31"/>
        <v/>
      </c>
    </row>
    <row r="164" spans="1:12" ht="15" customHeight="1" x14ac:dyDescent="0.2">
      <c r="A164" s="146">
        <f>IF(C164&gt;0,SUM(MAX($A$3:A163),IF(C164&gt;0,1,0)),0)</f>
        <v>0</v>
      </c>
      <c r="B164" s="146">
        <f>IF(C164=2,SUM(MAX($B$3:B163),IF(C164=2,1,0)),0)</f>
        <v>0</v>
      </c>
      <c r="C164" s="161">
        <f t="shared" si="27"/>
        <v>0</v>
      </c>
      <c r="D164" s="131">
        <v>505225</v>
      </c>
      <c r="E164" s="132" t="s">
        <v>468</v>
      </c>
      <c r="F164" s="118" t="str">
        <f t="shared" si="28"/>
        <v>SY</v>
      </c>
      <c r="G164" s="119"/>
      <c r="H164" s="120" t="str">
        <f t="shared" si="29"/>
        <v/>
      </c>
      <c r="I164" s="133"/>
      <c r="J164" s="120" t="str">
        <f t="shared" si="30"/>
        <v/>
      </c>
      <c r="L164" s="204" t="str">
        <f t="shared" si="31"/>
        <v/>
      </c>
    </row>
    <row r="165" spans="1:12" ht="15" customHeight="1" x14ac:dyDescent="0.2">
      <c r="A165" s="146">
        <f>IF(C165&gt;0,SUM(MAX($A$3:A164),IF(C165&gt;0,1,0)),0)</f>
        <v>0</v>
      </c>
      <c r="B165" s="146">
        <f>IF(C165=2,SUM(MAX($B$3:B164),IF(C165=2,1,0)),0)</f>
        <v>0</v>
      </c>
      <c r="C165" s="161">
        <f t="shared" si="27"/>
        <v>0</v>
      </c>
      <c r="D165" s="131">
        <v>505226</v>
      </c>
      <c r="E165" s="132" t="s">
        <v>469</v>
      </c>
      <c r="F165" s="118" t="str">
        <f t="shared" si="28"/>
        <v>SY</v>
      </c>
      <c r="G165" s="119"/>
      <c r="H165" s="120" t="str">
        <f t="shared" si="29"/>
        <v/>
      </c>
      <c r="I165" s="133"/>
      <c r="J165" s="120" t="str">
        <f t="shared" si="30"/>
        <v/>
      </c>
      <c r="L165" s="204" t="str">
        <f t="shared" si="31"/>
        <v/>
      </c>
    </row>
    <row r="166" spans="1:12" ht="15" customHeight="1" x14ac:dyDescent="0.2">
      <c r="A166" s="146">
        <f>IF(C166&gt;0,SUM(MAX($A$3:A165),IF(C166&gt;0,1,0)),0)</f>
        <v>0</v>
      </c>
      <c r="B166" s="146">
        <f>IF(C166=2,SUM(MAX($B$3:B165),IF(C166=2,1,0)),0)</f>
        <v>0</v>
      </c>
      <c r="C166" s="161">
        <f t="shared" si="27"/>
        <v>0</v>
      </c>
      <c r="D166" s="131">
        <v>505280</v>
      </c>
      <c r="E166" s="132" t="s">
        <v>490</v>
      </c>
      <c r="F166" s="118" t="str">
        <f t="shared" si="28"/>
        <v>SY</v>
      </c>
      <c r="G166" s="119"/>
      <c r="H166" s="120" t="str">
        <f t="shared" si="29"/>
        <v/>
      </c>
      <c r="I166" s="133"/>
      <c r="J166" s="120" t="str">
        <f t="shared" si="30"/>
        <v/>
      </c>
      <c r="L166" s="204" t="str">
        <f t="shared" si="31"/>
        <v/>
      </c>
    </row>
    <row r="167" spans="1:12" ht="15" customHeight="1" x14ac:dyDescent="0.2">
      <c r="A167" s="146">
        <f>IF(C167&gt;0,SUM(MAX($A$3:A166),IF(C167&gt;0,1,0)),0)</f>
        <v>0</v>
      </c>
      <c r="B167" s="146">
        <f>IF(C167=2,SUM(MAX($B$3:B166),IF(C167=2,1,0)),0)</f>
        <v>0</v>
      </c>
      <c r="C167" s="161">
        <f t="shared" si="27"/>
        <v>0</v>
      </c>
      <c r="D167" s="131">
        <v>505281</v>
      </c>
      <c r="E167" s="132" t="s">
        <v>491</v>
      </c>
      <c r="F167" s="118" t="str">
        <f t="shared" si="28"/>
        <v>SY</v>
      </c>
      <c r="G167" s="119"/>
      <c r="H167" s="120" t="str">
        <f t="shared" si="29"/>
        <v/>
      </c>
      <c r="I167" s="133"/>
      <c r="J167" s="120" t="str">
        <f t="shared" si="30"/>
        <v/>
      </c>
      <c r="L167" s="204" t="str">
        <f t="shared" si="31"/>
        <v/>
      </c>
    </row>
    <row r="168" spans="1:12" ht="15" customHeight="1" x14ac:dyDescent="0.2">
      <c r="A168" s="146">
        <f>IF(C168&gt;0,SUM(MAX($A$3:A167),IF(C168&gt;0,1,0)),0)</f>
        <v>0</v>
      </c>
      <c r="B168" s="146">
        <f>IF(C168=2,SUM(MAX($B$3:B167),IF(C168=2,1,0)),0)</f>
        <v>0</v>
      </c>
      <c r="C168" s="161">
        <f t="shared" si="27"/>
        <v>0</v>
      </c>
      <c r="D168" s="131">
        <v>505282</v>
      </c>
      <c r="E168" s="132" t="s">
        <v>492</v>
      </c>
      <c r="F168" s="118" t="str">
        <f t="shared" si="28"/>
        <v>SY</v>
      </c>
      <c r="G168" s="119"/>
      <c r="H168" s="120" t="str">
        <f t="shared" si="29"/>
        <v/>
      </c>
      <c r="I168" s="133"/>
      <c r="J168" s="120" t="str">
        <f t="shared" si="30"/>
        <v/>
      </c>
      <c r="L168" s="204" t="str">
        <f t="shared" si="31"/>
        <v/>
      </c>
    </row>
    <row r="169" spans="1:12" ht="15" customHeight="1" x14ac:dyDescent="0.2">
      <c r="A169" s="146">
        <f>IF(C169&gt;0,SUM(MAX($A$3:A168),IF(C169&gt;0,1,0)),0)</f>
        <v>0</v>
      </c>
      <c r="B169" s="146">
        <f>IF(C169=2,SUM(MAX($B$3:B168),IF(C169=2,1,0)),0)</f>
        <v>0</v>
      </c>
      <c r="C169" s="161">
        <f t="shared" si="27"/>
        <v>0</v>
      </c>
      <c r="D169" s="131">
        <v>505283</v>
      </c>
      <c r="E169" s="132" t="s">
        <v>470</v>
      </c>
      <c r="F169" s="118" t="str">
        <f t="shared" si="28"/>
        <v>SY</v>
      </c>
      <c r="G169" s="119"/>
      <c r="H169" s="120" t="str">
        <f t="shared" si="29"/>
        <v/>
      </c>
      <c r="I169" s="133"/>
      <c r="J169" s="120" t="str">
        <f t="shared" si="30"/>
        <v/>
      </c>
      <c r="L169" s="204" t="str">
        <f t="shared" si="31"/>
        <v/>
      </c>
    </row>
    <row r="170" spans="1:12" ht="15" customHeight="1" x14ac:dyDescent="0.2">
      <c r="A170" s="146">
        <f>IF(C170&gt;0,SUM(MAX($A$3:A169),IF(C170&gt;0,1,0)),0)</f>
        <v>0</v>
      </c>
      <c r="B170" s="146">
        <f>IF(C170=2,SUM(MAX($B$3:B169),IF(C170=2,1,0)),0)</f>
        <v>0</v>
      </c>
      <c r="C170" s="161">
        <f t="shared" si="27"/>
        <v>0</v>
      </c>
      <c r="D170" s="131">
        <v>505285</v>
      </c>
      <c r="E170" s="132" t="s">
        <v>471</v>
      </c>
      <c r="F170" s="118" t="str">
        <f t="shared" si="28"/>
        <v>SY</v>
      </c>
      <c r="G170" s="119"/>
      <c r="H170" s="120" t="str">
        <f t="shared" si="29"/>
        <v/>
      </c>
      <c r="I170" s="133"/>
      <c r="J170" s="120" t="str">
        <f t="shared" si="30"/>
        <v/>
      </c>
      <c r="L170" s="204" t="str">
        <f t="shared" si="31"/>
        <v/>
      </c>
    </row>
    <row r="171" spans="1:12" ht="15" customHeight="1" x14ac:dyDescent="0.2">
      <c r="A171" s="146">
        <f>IF(C171&gt;0,SUM(MAX($A$3:A170),IF(C171&gt;0,1,0)),0)</f>
        <v>0</v>
      </c>
      <c r="B171" s="146">
        <f>IF(C171=2,SUM(MAX($B$3:B170),IF(C171=2,1,0)),0)</f>
        <v>0</v>
      </c>
      <c r="C171" s="161">
        <f t="shared" si="27"/>
        <v>0</v>
      </c>
      <c r="D171" s="131">
        <v>505287</v>
      </c>
      <c r="E171" s="132" t="s">
        <v>472</v>
      </c>
      <c r="F171" s="118" t="str">
        <f t="shared" si="28"/>
        <v>SY</v>
      </c>
      <c r="G171" s="119"/>
      <c r="H171" s="120" t="str">
        <f t="shared" si="29"/>
        <v/>
      </c>
      <c r="I171" s="133"/>
      <c r="J171" s="120" t="str">
        <f t="shared" si="30"/>
        <v/>
      </c>
      <c r="L171" s="204" t="str">
        <f t="shared" si="31"/>
        <v/>
      </c>
    </row>
    <row r="172" spans="1:12" ht="15" customHeight="1" x14ac:dyDescent="0.2">
      <c r="A172" s="146">
        <f>IF(C172&gt;0,SUM(MAX($A$3:A171),IF(C172&gt;0,1,0)),0)</f>
        <v>0</v>
      </c>
      <c r="B172" s="146">
        <f>IF(C172=2,SUM(MAX($B$3:B171),IF(C172=2,1,0)),0)</f>
        <v>0</v>
      </c>
      <c r="C172" s="161">
        <f t="shared" si="27"/>
        <v>0</v>
      </c>
      <c r="D172" s="131">
        <v>505289</v>
      </c>
      <c r="E172" s="132" t="s">
        <v>473</v>
      </c>
      <c r="F172" s="118" t="str">
        <f t="shared" si="28"/>
        <v>SY</v>
      </c>
      <c r="G172" s="119"/>
      <c r="H172" s="120" t="str">
        <f t="shared" si="29"/>
        <v/>
      </c>
      <c r="I172" s="133"/>
      <c r="J172" s="120" t="str">
        <f t="shared" si="30"/>
        <v/>
      </c>
      <c r="L172" s="204" t="str">
        <f t="shared" si="31"/>
        <v/>
      </c>
    </row>
    <row r="173" spans="1:12" ht="15" customHeight="1" x14ac:dyDescent="0.2">
      <c r="A173" s="146">
        <f>IF(C173&gt;0,SUM(MAX($A$3:A172),IF(C173&gt;0,1,0)),0)</f>
        <v>0</v>
      </c>
      <c r="B173" s="146">
        <f>IF(C173=2,SUM(MAX($B$3:B172),IF(C173=2,1,0)),0)</f>
        <v>0</v>
      </c>
      <c r="C173" s="161">
        <f t="shared" si="27"/>
        <v>0</v>
      </c>
      <c r="D173" s="131">
        <v>505290</v>
      </c>
      <c r="E173" s="132" t="s">
        <v>493</v>
      </c>
      <c r="F173" s="118" t="str">
        <f t="shared" si="28"/>
        <v>SY</v>
      </c>
      <c r="G173" s="119"/>
      <c r="H173" s="120" t="str">
        <f t="shared" si="29"/>
        <v/>
      </c>
      <c r="I173" s="133"/>
      <c r="J173" s="120" t="str">
        <f t="shared" si="30"/>
        <v/>
      </c>
      <c r="L173" s="204" t="str">
        <f t="shared" si="31"/>
        <v/>
      </c>
    </row>
    <row r="174" spans="1:12" ht="15" customHeight="1" x14ac:dyDescent="0.2">
      <c r="A174" s="146">
        <f>IF(C174&gt;0,SUM(MAX($A$3:A173),IF(C174&gt;0,1,0)),0)</f>
        <v>0</v>
      </c>
      <c r="B174" s="146">
        <f>IF(C174=2,SUM(MAX($B$3:B173),IF(C174=2,1,0)),0)</f>
        <v>0</v>
      </c>
      <c r="C174" s="161">
        <f t="shared" si="27"/>
        <v>0</v>
      </c>
      <c r="D174" s="131">
        <v>505291</v>
      </c>
      <c r="E174" s="132" t="s">
        <v>494</v>
      </c>
      <c r="F174" s="118" t="str">
        <f t="shared" si="28"/>
        <v>SY</v>
      </c>
      <c r="G174" s="119"/>
      <c r="H174" s="120" t="str">
        <f t="shared" si="29"/>
        <v/>
      </c>
      <c r="I174" s="133"/>
      <c r="J174" s="120" t="str">
        <f t="shared" si="30"/>
        <v/>
      </c>
      <c r="L174" s="204" t="str">
        <f t="shared" si="31"/>
        <v/>
      </c>
    </row>
    <row r="175" spans="1:12" ht="15" customHeight="1" x14ac:dyDescent="0.2">
      <c r="A175" s="146">
        <f>IF(C175&gt;0,SUM(MAX($A$3:A174),IF(C175&gt;0,1,0)),0)</f>
        <v>0</v>
      </c>
      <c r="B175" s="146">
        <f>IF(C175=2,SUM(MAX($B$3:B174),IF(C175=2,1,0)),0)</f>
        <v>0</v>
      </c>
      <c r="C175" s="161">
        <f t="shared" si="27"/>
        <v>0</v>
      </c>
      <c r="D175" s="131">
        <v>505292</v>
      </c>
      <c r="E175" s="132" t="s">
        <v>495</v>
      </c>
      <c r="F175" s="118" t="str">
        <f t="shared" si="28"/>
        <v>SY</v>
      </c>
      <c r="G175" s="119"/>
      <c r="H175" s="120" t="str">
        <f t="shared" si="29"/>
        <v/>
      </c>
      <c r="I175" s="133"/>
      <c r="J175" s="120" t="str">
        <f t="shared" si="30"/>
        <v/>
      </c>
      <c r="L175" s="204" t="str">
        <f t="shared" si="31"/>
        <v/>
      </c>
    </row>
    <row r="176" spans="1:12" ht="15" customHeight="1" x14ac:dyDescent="0.2">
      <c r="A176" s="146">
        <f>IF(C176&gt;0,SUM(MAX($A$3:A175),IF(C176&gt;0,1,0)),0)</f>
        <v>0</v>
      </c>
      <c r="B176" s="146">
        <f>IF(C176=2,SUM(MAX($B$3:B175),IF(C176=2,1,0)),0)</f>
        <v>0</v>
      </c>
      <c r="C176" s="161">
        <f t="shared" si="27"/>
        <v>0</v>
      </c>
      <c r="D176" s="131">
        <v>505293</v>
      </c>
      <c r="E176" s="132" t="s">
        <v>474</v>
      </c>
      <c r="F176" s="118" t="str">
        <f t="shared" si="28"/>
        <v>SY</v>
      </c>
      <c r="G176" s="119"/>
      <c r="H176" s="120" t="str">
        <f t="shared" si="29"/>
        <v/>
      </c>
      <c r="I176" s="133"/>
      <c r="J176" s="120" t="str">
        <f t="shared" si="30"/>
        <v/>
      </c>
      <c r="L176" s="204" t="str">
        <f t="shared" si="31"/>
        <v/>
      </c>
    </row>
    <row r="177" spans="1:12" ht="15" customHeight="1" x14ac:dyDescent="0.2">
      <c r="A177" s="146">
        <f>IF(C177&gt;0,SUM(MAX($A$3:A176),IF(C177&gt;0,1,0)),0)</f>
        <v>0</v>
      </c>
      <c r="B177" s="146">
        <f>IF(C177=2,SUM(MAX($B$3:B176),IF(C177=2,1,0)),0)</f>
        <v>0</v>
      </c>
      <c r="C177" s="161">
        <f t="shared" si="27"/>
        <v>0</v>
      </c>
      <c r="D177" s="131">
        <v>505295</v>
      </c>
      <c r="E177" s="132" t="s">
        <v>475</v>
      </c>
      <c r="F177" s="118" t="str">
        <f t="shared" si="28"/>
        <v>SY</v>
      </c>
      <c r="G177" s="119"/>
      <c r="H177" s="120" t="str">
        <f t="shared" si="29"/>
        <v/>
      </c>
      <c r="I177" s="133"/>
      <c r="J177" s="120" t="str">
        <f t="shared" si="30"/>
        <v/>
      </c>
      <c r="L177" s="204" t="str">
        <f t="shared" si="31"/>
        <v/>
      </c>
    </row>
    <row r="178" spans="1:12" ht="15" customHeight="1" x14ac:dyDescent="0.2">
      <c r="A178" s="146">
        <f>IF(C178&gt;0,SUM(MAX($A$3:A177),IF(C178&gt;0,1,0)),0)</f>
        <v>0</v>
      </c>
      <c r="B178" s="146">
        <f>IF(C178=2,SUM(MAX($B$3:B177),IF(C178=2,1,0)),0)</f>
        <v>0</v>
      </c>
      <c r="C178" s="161">
        <f t="shared" si="27"/>
        <v>0</v>
      </c>
      <c r="D178" s="131">
        <v>505297</v>
      </c>
      <c r="E178" s="132" t="s">
        <v>476</v>
      </c>
      <c r="F178" s="118" t="str">
        <f t="shared" si="28"/>
        <v>SY</v>
      </c>
      <c r="G178" s="119"/>
      <c r="H178" s="120" t="str">
        <f t="shared" si="29"/>
        <v/>
      </c>
      <c r="I178" s="133"/>
      <c r="J178" s="120" t="str">
        <f t="shared" si="30"/>
        <v/>
      </c>
      <c r="L178" s="204" t="str">
        <f t="shared" si="31"/>
        <v/>
      </c>
    </row>
    <row r="179" spans="1:12" ht="15" customHeight="1" x14ac:dyDescent="0.2">
      <c r="A179" s="146">
        <f>IF(C179&gt;0,SUM(MAX($A$3:A178),IF(C179&gt;0,1,0)),0)</f>
        <v>0</v>
      </c>
      <c r="B179" s="146">
        <f>IF(C179=2,SUM(MAX($B$3:B178),IF(C179=2,1,0)),0)</f>
        <v>0</v>
      </c>
      <c r="C179" s="161">
        <f t="shared" si="27"/>
        <v>0</v>
      </c>
      <c r="D179" s="131">
        <v>505299</v>
      </c>
      <c r="E179" s="132" t="s">
        <v>477</v>
      </c>
      <c r="F179" s="118" t="str">
        <f t="shared" si="28"/>
        <v>SY</v>
      </c>
      <c r="G179" s="119"/>
      <c r="H179" s="120" t="str">
        <f t="shared" si="29"/>
        <v/>
      </c>
      <c r="I179" s="133"/>
      <c r="J179" s="120" t="str">
        <f t="shared" si="30"/>
        <v/>
      </c>
      <c r="L179" s="204" t="str">
        <f t="shared" si="31"/>
        <v/>
      </c>
    </row>
    <row r="180" spans="1:12" ht="15" customHeight="1" x14ac:dyDescent="0.2">
      <c r="A180" s="146">
        <f>IF(C180&gt;0,SUM(MAX($A$3:A179),IF(C180&gt;0,1,0)),0)</f>
        <v>0</v>
      </c>
      <c r="B180" s="146">
        <f>IF(C180=2,SUM(MAX($B$3:B179),IF(C180=2,1,0)),0)</f>
        <v>0</v>
      </c>
      <c r="C180" s="161">
        <f t="shared" si="27"/>
        <v>0</v>
      </c>
      <c r="D180" s="131">
        <v>505310</v>
      </c>
      <c r="E180" s="132" t="s">
        <v>424</v>
      </c>
      <c r="F180" s="118" t="str">
        <f t="shared" si="28"/>
        <v>EA</v>
      </c>
      <c r="G180" s="119"/>
      <c r="H180" s="120" t="str">
        <f t="shared" si="29"/>
        <v/>
      </c>
      <c r="I180" s="133"/>
      <c r="J180" s="120" t="str">
        <f t="shared" si="30"/>
        <v/>
      </c>
      <c r="L180" s="204" t="str">
        <f t="shared" si="31"/>
        <v/>
      </c>
    </row>
    <row r="181" spans="1:12" ht="15" customHeight="1" x14ac:dyDescent="0.2">
      <c r="A181" s="146">
        <f>IF(C181&gt;0,SUM(MAX($A$3:A180),IF(C181&gt;0,1,0)),0)</f>
        <v>0</v>
      </c>
      <c r="B181" s="146">
        <f>IF(C181=2,SUM(MAX($B$3:B180),IF(C181=2,1,0)),0)</f>
        <v>0</v>
      </c>
      <c r="C181" s="161">
        <f t="shared" si="27"/>
        <v>0</v>
      </c>
      <c r="D181" s="131">
        <v>505315</v>
      </c>
      <c r="E181" s="132" t="s">
        <v>425</v>
      </c>
      <c r="F181" s="118" t="str">
        <f t="shared" si="28"/>
        <v>EA</v>
      </c>
      <c r="G181" s="119"/>
      <c r="H181" s="120" t="str">
        <f t="shared" si="29"/>
        <v/>
      </c>
      <c r="I181" s="133"/>
      <c r="J181" s="120" t="str">
        <f t="shared" si="30"/>
        <v/>
      </c>
      <c r="L181" s="204" t="str">
        <f t="shared" si="31"/>
        <v/>
      </c>
    </row>
    <row r="182" spans="1:12" ht="15" customHeight="1" x14ac:dyDescent="0.2">
      <c r="A182" s="146">
        <f>IF(C182&gt;0,SUM(MAX($A$3:A181),IF(C182&gt;0,1,0)),0)</f>
        <v>0</v>
      </c>
      <c r="B182" s="146">
        <f>IF(C182=2,SUM(MAX($B$3:B181),IF(C182=2,1,0)),0)</f>
        <v>0</v>
      </c>
      <c r="C182" s="161">
        <f t="shared" si="27"/>
        <v>0</v>
      </c>
      <c r="D182" s="116">
        <v>505330</v>
      </c>
      <c r="E182" s="117" t="s">
        <v>496</v>
      </c>
      <c r="F182" s="118" t="str">
        <f t="shared" si="28"/>
        <v>SY</v>
      </c>
      <c r="G182" s="119"/>
      <c r="H182" s="120" t="str">
        <f t="shared" si="29"/>
        <v/>
      </c>
      <c r="I182" s="121"/>
      <c r="J182" s="120" t="str">
        <f t="shared" si="30"/>
        <v/>
      </c>
      <c r="L182" s="204" t="str">
        <f t="shared" si="31"/>
        <v/>
      </c>
    </row>
    <row r="183" spans="1:12" ht="25.5" x14ac:dyDescent="0.2">
      <c r="A183" s="146">
        <f>IF(C183&gt;0,SUM(MAX($A$3:A182),IF(C183&gt;0,1,0)),0)</f>
        <v>0</v>
      </c>
      <c r="B183" s="146">
        <f>IF(C183=2,SUM(MAX($B$3:B182),IF(C183=2,1,0)),0)</f>
        <v>0</v>
      </c>
      <c r="C183" s="161">
        <f t="shared" si="27"/>
        <v>0</v>
      </c>
      <c r="D183" s="134">
        <v>505335</v>
      </c>
      <c r="E183" s="135" t="s">
        <v>497</v>
      </c>
      <c r="F183" s="118" t="str">
        <f t="shared" si="28"/>
        <v>SY</v>
      </c>
      <c r="G183" s="119"/>
      <c r="H183" s="120" t="str">
        <f t="shared" si="29"/>
        <v/>
      </c>
      <c r="I183" s="121"/>
      <c r="J183" s="120" t="str">
        <f t="shared" si="30"/>
        <v/>
      </c>
      <c r="L183" s="204" t="str">
        <f t="shared" si="31"/>
        <v/>
      </c>
    </row>
    <row r="184" spans="1:12" ht="15" customHeight="1" x14ac:dyDescent="0.2">
      <c r="A184" s="146">
        <f>IF(C184&gt;0,SUM(MAX($A$3:A183),IF(C184&gt;0,1,0)),0)</f>
        <v>0</v>
      </c>
      <c r="B184" s="146">
        <f>IF(C184=2,SUM(MAX($B$3:B183),IF(C184=2,1,0)),0)</f>
        <v>0</v>
      </c>
      <c r="C184" s="161">
        <f t="shared" si="27"/>
        <v>0</v>
      </c>
      <c r="D184" s="105"/>
      <c r="E184" s="106"/>
      <c r="F184" s="107"/>
      <c r="G184" s="108"/>
      <c r="H184" s="109"/>
      <c r="I184" s="109"/>
      <c r="J184" s="110"/>
      <c r="L184" s="204" t="str">
        <f t="shared" si="31"/>
        <v/>
      </c>
    </row>
    <row r="185" spans="1:12" ht="15" customHeight="1" x14ac:dyDescent="0.2">
      <c r="A185" s="146">
        <f>IF(C185&gt;0,SUM(MAX($A$3:A184),IF(C185&gt;0,1,0)),0)</f>
        <v>0</v>
      </c>
      <c r="B185" s="146">
        <f>IF(C185=2,SUM(MAX($B$3:B184),IF(C185=2,1,0)),0)</f>
        <v>0</v>
      </c>
      <c r="C185" s="160">
        <f>IF(SUM(C186:C186)&gt;0,2,0)</f>
        <v>0</v>
      </c>
      <c r="D185" s="112" t="s">
        <v>698</v>
      </c>
      <c r="E185" s="112" t="s">
        <v>699</v>
      </c>
      <c r="F185" s="113"/>
      <c r="G185" s="114"/>
      <c r="H185" s="115"/>
      <c r="I185" s="115"/>
      <c r="J185" s="143">
        <f>SUM(J186:J186)</f>
        <v>0</v>
      </c>
      <c r="L185" s="204" t="str">
        <f t="shared" si="31"/>
        <v/>
      </c>
    </row>
    <row r="186" spans="1:12" ht="15" customHeight="1" x14ac:dyDescent="0.2">
      <c r="A186" s="146">
        <f>IF(C186&gt;0,SUM(MAX($A$3:A185),IF(C186&gt;0,1,0)),0)</f>
        <v>0</v>
      </c>
      <c r="B186" s="146">
        <f>IF(C186=2,SUM(MAX($B$3:B185),IF(C186=2,1,0)),0)</f>
        <v>0</v>
      </c>
      <c r="C186" s="161">
        <f t="shared" si="27"/>
        <v>0</v>
      </c>
      <c r="D186" s="116">
        <v>506005</v>
      </c>
      <c r="E186" s="117" t="s">
        <v>426</v>
      </c>
      <c r="F186" s="118" t="str">
        <f>IFERROR(VLOOKUP(VALUE(D186),BIDITEM,3,FALSE),"")</f>
        <v>SY</v>
      </c>
      <c r="G186" s="119"/>
      <c r="H186" s="120" t="str">
        <f>IF(AND(G186&gt;0,I186=0),IFERROR(VLOOKUP(VALUE(D186),BIDITEM,4,FALSE),""),"")</f>
        <v/>
      </c>
      <c r="I186" s="121"/>
      <c r="J186" s="120" t="str">
        <f t="shared" ref="J186" si="32">IF(AND(G186&gt;0,OR(H186&gt;0,I186&gt;0)),IF(I186&gt;0,PRODUCT(I186,G186),PRODUCT(H186,G186)),"")</f>
        <v/>
      </c>
      <c r="L186" s="204" t="str">
        <f t="shared" si="31"/>
        <v/>
      </c>
    </row>
    <row r="187" spans="1:12" ht="15" customHeight="1" x14ac:dyDescent="0.2">
      <c r="A187" s="146">
        <f>IF(C187&gt;0,SUM(MAX($A$3:A186),IF(C187&gt;0,1,0)),0)</f>
        <v>0</v>
      </c>
      <c r="B187" s="146">
        <f>IF(C187=2,SUM(MAX($B$3:B186),IF(C187=2,1,0)),0)</f>
        <v>0</v>
      </c>
      <c r="C187" s="161">
        <f t="shared" si="27"/>
        <v>0</v>
      </c>
      <c r="D187" s="105"/>
      <c r="E187" s="106"/>
      <c r="F187" s="107"/>
      <c r="G187" s="108"/>
      <c r="H187" s="109"/>
      <c r="I187" s="109"/>
      <c r="J187" s="110"/>
      <c r="L187" s="204" t="str">
        <f t="shared" si="31"/>
        <v/>
      </c>
    </row>
    <row r="188" spans="1:12" ht="15" customHeight="1" x14ac:dyDescent="0.2">
      <c r="A188" s="146">
        <f>IF(C188&gt;0,SUM(MAX($A$3:A187),IF(C188&gt;0,1,0)),0)</f>
        <v>0</v>
      </c>
      <c r="B188" s="146">
        <f>IF(C188=2,SUM(MAX($B$3:B187),IF(C188=2,1,0)),0)</f>
        <v>0</v>
      </c>
      <c r="C188" s="160">
        <f>IF(SUM(C189:C196)&gt;0,2,0)</f>
        <v>0</v>
      </c>
      <c r="D188" s="112" t="s">
        <v>700</v>
      </c>
      <c r="E188" s="112" t="s">
        <v>701</v>
      </c>
      <c r="F188" s="113"/>
      <c r="G188" s="114"/>
      <c r="H188" s="115"/>
      <c r="I188" s="115"/>
      <c r="J188" s="143">
        <f>SUM(J189:J196)</f>
        <v>0</v>
      </c>
      <c r="L188" s="204" t="str">
        <f t="shared" si="31"/>
        <v/>
      </c>
    </row>
    <row r="189" spans="1:12" ht="15" customHeight="1" x14ac:dyDescent="0.2">
      <c r="A189" s="146">
        <f>IF(C189&gt;0,SUM(MAX($A$3:A188),IF(C189&gt;0,1,0)),0)</f>
        <v>0</v>
      </c>
      <c r="B189" s="146">
        <f>IF(C189=2,SUM(MAX($B$3:B188),IF(C189=2,1,0)),0)</f>
        <v>0</v>
      </c>
      <c r="C189" s="161">
        <f t="shared" si="27"/>
        <v>0</v>
      </c>
      <c r="D189" s="116" t="s">
        <v>91</v>
      </c>
      <c r="E189" s="118" t="s">
        <v>520</v>
      </c>
      <c r="F189" s="118" t="str">
        <f t="shared" ref="F189:F196" si="33">IFERROR(VLOOKUP(VALUE(D189),BIDITEM,3,FALSE),"")</f>
        <v>LF</v>
      </c>
      <c r="G189" s="119"/>
      <c r="H189" s="120" t="str">
        <f t="shared" ref="H189:H196" si="34">IF(AND(G189&gt;0,I189=0),IFERROR(VLOOKUP(VALUE(D189),BIDITEM,4,FALSE),""),"")</f>
        <v/>
      </c>
      <c r="I189" s="121"/>
      <c r="J189" s="120" t="str">
        <f t="shared" ref="J189:J196" si="35">IF(AND(G189&gt;0,OR(H189&gt;0,I189&gt;0)),IF(I189&gt;0,PRODUCT(I189,G189),PRODUCT(H189,G189)),"")</f>
        <v/>
      </c>
      <c r="L189" s="204" t="str">
        <f t="shared" si="31"/>
        <v/>
      </c>
    </row>
    <row r="190" spans="1:12" ht="15" customHeight="1" x14ac:dyDescent="0.2">
      <c r="A190" s="146">
        <f>IF(C190&gt;0,SUM(MAX($A$3:A189),IF(C190&gt;0,1,0)),0)</f>
        <v>0</v>
      </c>
      <c r="B190" s="146">
        <f>IF(C190=2,SUM(MAX($B$3:B189),IF(C190=2,1,0)),0)</f>
        <v>0</v>
      </c>
      <c r="C190" s="161">
        <f t="shared" si="27"/>
        <v>0</v>
      </c>
      <c r="D190" s="116">
        <v>701108</v>
      </c>
      <c r="E190" s="118" t="s">
        <v>521</v>
      </c>
      <c r="F190" s="118" t="str">
        <f t="shared" si="33"/>
        <v>LF</v>
      </c>
      <c r="G190" s="119"/>
      <c r="H190" s="120" t="str">
        <f t="shared" si="34"/>
        <v/>
      </c>
      <c r="I190" s="121"/>
      <c r="J190" s="120" t="str">
        <f t="shared" si="35"/>
        <v/>
      </c>
      <c r="L190" s="204" t="str">
        <f t="shared" si="31"/>
        <v/>
      </c>
    </row>
    <row r="191" spans="1:12" ht="15" customHeight="1" x14ac:dyDescent="0.2">
      <c r="A191" s="146">
        <f>IF(C191&gt;0,SUM(MAX($A$3:A190),IF(C191&gt;0,1,0)),0)</f>
        <v>0</v>
      </c>
      <c r="B191" s="146">
        <f>IF(C191=2,SUM(MAX($B$3:B190),IF(C191=2,1,0)),0)</f>
        <v>0</v>
      </c>
      <c r="C191" s="161">
        <f t="shared" si="27"/>
        <v>0</v>
      </c>
      <c r="D191" s="116">
        <v>701110</v>
      </c>
      <c r="E191" s="118" t="s">
        <v>522</v>
      </c>
      <c r="F191" s="118" t="str">
        <f t="shared" si="33"/>
        <v>LF</v>
      </c>
      <c r="G191" s="119"/>
      <c r="H191" s="120" t="str">
        <f t="shared" si="34"/>
        <v/>
      </c>
      <c r="I191" s="121"/>
      <c r="J191" s="120" t="str">
        <f t="shared" si="35"/>
        <v/>
      </c>
      <c r="L191" s="204" t="str">
        <f t="shared" si="31"/>
        <v/>
      </c>
    </row>
    <row r="192" spans="1:12" ht="15" customHeight="1" x14ac:dyDescent="0.2">
      <c r="A192" s="146">
        <f>IF(C192&gt;0,SUM(MAX($A$3:A191),IF(C192&gt;0,1,0)),0)</f>
        <v>0</v>
      </c>
      <c r="B192" s="146">
        <f>IF(C192=2,SUM(MAX($B$3:B191),IF(C192=2,1,0)),0)</f>
        <v>0</v>
      </c>
      <c r="C192" s="161">
        <f t="shared" si="27"/>
        <v>0</v>
      </c>
      <c r="D192" s="116">
        <v>701450</v>
      </c>
      <c r="E192" s="118" t="s">
        <v>559</v>
      </c>
      <c r="F192" s="118" t="str">
        <f t="shared" si="33"/>
        <v>CY</v>
      </c>
      <c r="G192" s="119"/>
      <c r="H192" s="120" t="str">
        <f t="shared" si="34"/>
        <v/>
      </c>
      <c r="I192" s="121"/>
      <c r="J192" s="120" t="str">
        <f t="shared" si="35"/>
        <v/>
      </c>
      <c r="L192" s="204" t="str">
        <f t="shared" si="31"/>
        <v/>
      </c>
    </row>
    <row r="193" spans="1:12" ht="15" customHeight="1" x14ac:dyDescent="0.2">
      <c r="A193" s="146">
        <f>IF(C193&gt;0,SUM(MAX($A$3:A192),IF(C193&gt;0,1,0)),0)</f>
        <v>0</v>
      </c>
      <c r="B193" s="146">
        <f>IF(C193=2,SUM(MAX($B$3:B192),IF(C193=2,1,0)),0)</f>
        <v>0</v>
      </c>
      <c r="C193" s="161">
        <f t="shared" si="27"/>
        <v>0</v>
      </c>
      <c r="D193" s="116">
        <v>701506</v>
      </c>
      <c r="E193" s="118" t="s">
        <v>524</v>
      </c>
      <c r="F193" s="118" t="str">
        <f t="shared" si="33"/>
        <v>LF</v>
      </c>
      <c r="G193" s="119"/>
      <c r="H193" s="120" t="str">
        <f t="shared" si="34"/>
        <v/>
      </c>
      <c r="I193" s="121"/>
      <c r="J193" s="120" t="str">
        <f t="shared" si="35"/>
        <v/>
      </c>
      <c r="L193" s="204" t="str">
        <f t="shared" si="31"/>
        <v/>
      </c>
    </row>
    <row r="194" spans="1:12" ht="15" customHeight="1" x14ac:dyDescent="0.2">
      <c r="A194" s="146">
        <f>IF(C194&gt;0,SUM(MAX($A$3:A193),IF(C194&gt;0,1,0)),0)</f>
        <v>0</v>
      </c>
      <c r="B194" s="146">
        <f>IF(C194=2,SUM(MAX($B$3:B193),IF(C194=2,1,0)),0)</f>
        <v>0</v>
      </c>
      <c r="C194" s="161">
        <f t="shared" si="27"/>
        <v>0</v>
      </c>
      <c r="D194" s="116">
        <v>701604</v>
      </c>
      <c r="E194" s="118" t="s">
        <v>575</v>
      </c>
      <c r="F194" s="118" t="str">
        <f t="shared" si="33"/>
        <v>LF</v>
      </c>
      <c r="G194" s="119"/>
      <c r="H194" s="120" t="str">
        <f t="shared" si="34"/>
        <v/>
      </c>
      <c r="I194" s="121"/>
      <c r="J194" s="120" t="str">
        <f t="shared" si="35"/>
        <v/>
      </c>
      <c r="L194" s="204" t="str">
        <f t="shared" si="31"/>
        <v/>
      </c>
    </row>
    <row r="195" spans="1:12" ht="15" customHeight="1" x14ac:dyDescent="0.2">
      <c r="A195" s="146">
        <f>IF(C195&gt;0,SUM(MAX($A$3:A194),IF(C195&gt;0,1,0)),0)</f>
        <v>0</v>
      </c>
      <c r="B195" s="146">
        <f>IF(C195=2,SUM(MAX($B$3:B194),IF(C195=2,1,0)),0)</f>
        <v>0</v>
      </c>
      <c r="C195" s="161">
        <f t="shared" si="27"/>
        <v>0</v>
      </c>
      <c r="D195" s="116">
        <v>701605</v>
      </c>
      <c r="E195" s="118" t="s">
        <v>576</v>
      </c>
      <c r="F195" s="118" t="str">
        <f t="shared" si="33"/>
        <v>LF</v>
      </c>
      <c r="G195" s="119"/>
      <c r="H195" s="120" t="str">
        <f t="shared" si="34"/>
        <v/>
      </c>
      <c r="I195" s="121"/>
      <c r="J195" s="120" t="str">
        <f t="shared" si="35"/>
        <v/>
      </c>
      <c r="L195" s="204" t="str">
        <f t="shared" si="31"/>
        <v/>
      </c>
    </row>
    <row r="196" spans="1:12" ht="15" customHeight="1" x14ac:dyDescent="0.2">
      <c r="A196" s="146">
        <f>IF(C196&gt;0,SUM(MAX($A$3:A195),IF(C196&gt;0,1,0)),0)</f>
        <v>0</v>
      </c>
      <c r="B196" s="146">
        <f>IF(C196=2,SUM(MAX($B$3:B195),IF(C196=2,1,0)),0)</f>
        <v>0</v>
      </c>
      <c r="C196" s="161">
        <f t="shared" si="27"/>
        <v>0</v>
      </c>
      <c r="D196" s="116">
        <v>701628</v>
      </c>
      <c r="E196" s="118" t="s">
        <v>577</v>
      </c>
      <c r="F196" s="118" t="str">
        <f t="shared" si="33"/>
        <v>LF</v>
      </c>
      <c r="G196" s="119"/>
      <c r="H196" s="120" t="str">
        <f t="shared" si="34"/>
        <v/>
      </c>
      <c r="I196" s="121"/>
      <c r="J196" s="120" t="str">
        <f t="shared" si="35"/>
        <v/>
      </c>
      <c r="L196" s="204" t="str">
        <f t="shared" si="31"/>
        <v/>
      </c>
    </row>
    <row r="197" spans="1:12" ht="15" customHeight="1" x14ac:dyDescent="0.2">
      <c r="A197" s="146">
        <f>IF(C197&gt;0,SUM(MAX($A$3:A196),IF(C197&gt;0,1,0)),0)</f>
        <v>0</v>
      </c>
      <c r="B197" s="146">
        <f>IF(C197=2,SUM(MAX($B$3:B196),IF(C197=2,1,0)),0)</f>
        <v>0</v>
      </c>
      <c r="C197" s="161">
        <f t="shared" si="27"/>
        <v>0</v>
      </c>
      <c r="D197" s="105"/>
      <c r="E197" s="106"/>
      <c r="F197" s="107"/>
      <c r="G197" s="108"/>
      <c r="H197" s="109"/>
      <c r="I197" s="109"/>
      <c r="J197" s="110"/>
      <c r="L197" s="204" t="str">
        <f t="shared" si="31"/>
        <v/>
      </c>
    </row>
    <row r="198" spans="1:12" ht="15" customHeight="1" x14ac:dyDescent="0.2">
      <c r="A198" s="146">
        <f>IF(C198&gt;0,SUM(MAX($A$3:A197),IF(C198&gt;0,1,0)),0)</f>
        <v>0</v>
      </c>
      <c r="B198" s="146">
        <f>IF(C198=2,SUM(MAX($B$3:B197),IF(C198=2,1,0)),0)</f>
        <v>0</v>
      </c>
      <c r="C198" s="160">
        <f>IF(SUM(C199:C204)&gt;0,2,0)</f>
        <v>0</v>
      </c>
      <c r="D198" s="112" t="s">
        <v>702</v>
      </c>
      <c r="E198" s="112" t="s">
        <v>703</v>
      </c>
      <c r="F198" s="113"/>
      <c r="G198" s="114"/>
      <c r="H198" s="115"/>
      <c r="I198" s="115"/>
      <c r="J198" s="143">
        <f>SUM(J199:J204)</f>
        <v>0</v>
      </c>
      <c r="L198" s="204" t="str">
        <f t="shared" si="31"/>
        <v/>
      </c>
    </row>
    <row r="199" spans="1:12" ht="15" customHeight="1" x14ac:dyDescent="0.2">
      <c r="A199" s="146">
        <f>IF(C199&gt;0,SUM(MAX($A$3:A198),IF(C199&gt;0,1,0)),0)</f>
        <v>0</v>
      </c>
      <c r="B199" s="146">
        <f>IF(C199=2,SUM(MAX($B$3:B198),IF(C199=2,1,0)),0)</f>
        <v>0</v>
      </c>
      <c r="C199" s="161">
        <f t="shared" ref="C199:C261" si="36">IF(G199&gt;0,1,0)</f>
        <v>0</v>
      </c>
      <c r="D199" s="116" t="s">
        <v>92</v>
      </c>
      <c r="E199" s="118" t="s">
        <v>523</v>
      </c>
      <c r="F199" s="118" t="str">
        <f t="shared" ref="F199:F204" si="37">IFERROR(VLOOKUP(VALUE(D199),BIDITEM,3,FALSE),"")</f>
        <v>LF</v>
      </c>
      <c r="G199" s="119"/>
      <c r="H199" s="120" t="str">
        <f t="shared" ref="H199:H204" si="38">IF(AND(G199&gt;0,I199=0),IFERROR(VLOOKUP(VALUE(D199),BIDITEM,4,FALSE),""),"")</f>
        <v/>
      </c>
      <c r="I199" s="121"/>
      <c r="J199" s="120" t="str">
        <f t="shared" ref="J199:J204" si="39">IF(AND(G199&gt;0,OR(H199&gt;0,I199&gt;0)),IF(I199&gt;0,PRODUCT(I199,G199),PRODUCT(H199,G199)),"")</f>
        <v/>
      </c>
      <c r="L199" s="204" t="str">
        <f t="shared" si="31"/>
        <v/>
      </c>
    </row>
    <row r="200" spans="1:12" ht="15" customHeight="1" x14ac:dyDescent="0.2">
      <c r="A200" s="146">
        <f>IF(C200&gt;0,SUM(MAX($A$3:A199),IF(C200&gt;0,1,0)),0)</f>
        <v>0</v>
      </c>
      <c r="B200" s="146">
        <f>IF(C200=2,SUM(MAX($B$3:B199),IF(C200=2,1,0)),0)</f>
        <v>0</v>
      </c>
      <c r="C200" s="161">
        <f t="shared" si="36"/>
        <v>0</v>
      </c>
      <c r="D200" s="116" t="s">
        <v>93</v>
      </c>
      <c r="E200" s="117" t="s">
        <v>94</v>
      </c>
      <c r="F200" s="118" t="str">
        <f t="shared" si="37"/>
        <v>LF</v>
      </c>
      <c r="G200" s="119"/>
      <c r="H200" s="120" t="str">
        <f t="shared" si="38"/>
        <v/>
      </c>
      <c r="I200" s="121"/>
      <c r="J200" s="120" t="str">
        <f t="shared" si="39"/>
        <v/>
      </c>
      <c r="L200" s="204" t="str">
        <f t="shared" si="31"/>
        <v/>
      </c>
    </row>
    <row r="201" spans="1:12" ht="15" customHeight="1" x14ac:dyDescent="0.2">
      <c r="A201" s="146">
        <f>IF(C201&gt;0,SUM(MAX($A$3:A200),IF(C201&gt;0,1,0)),0)</f>
        <v>0</v>
      </c>
      <c r="B201" s="146">
        <f>IF(C201=2,SUM(MAX($B$3:B200),IF(C201=2,1,0)),0)</f>
        <v>0</v>
      </c>
      <c r="C201" s="161">
        <f t="shared" si="36"/>
        <v>0</v>
      </c>
      <c r="D201" s="116" t="s">
        <v>95</v>
      </c>
      <c r="E201" s="117" t="s">
        <v>96</v>
      </c>
      <c r="F201" s="118" t="str">
        <f t="shared" si="37"/>
        <v>LF</v>
      </c>
      <c r="G201" s="119"/>
      <c r="H201" s="120" t="str">
        <f t="shared" si="38"/>
        <v/>
      </c>
      <c r="I201" s="121"/>
      <c r="J201" s="120" t="str">
        <f t="shared" si="39"/>
        <v/>
      </c>
      <c r="L201" s="204" t="str">
        <f t="shared" si="31"/>
        <v/>
      </c>
    </row>
    <row r="202" spans="1:12" ht="15" customHeight="1" x14ac:dyDescent="0.2">
      <c r="A202" s="146">
        <f>IF(C202&gt;0,SUM(MAX($A$3:A201),IF(C202&gt;0,1,0)),0)</f>
        <v>0</v>
      </c>
      <c r="B202" s="146">
        <f>IF(C202=2,SUM(MAX($B$3:B201),IF(C202=2,1,0)),0)</f>
        <v>0</v>
      </c>
      <c r="C202" s="161">
        <f t="shared" si="36"/>
        <v>0</v>
      </c>
      <c r="D202" s="116" t="s">
        <v>97</v>
      </c>
      <c r="E202" s="117" t="s">
        <v>98</v>
      </c>
      <c r="F202" s="118" t="str">
        <f t="shared" si="37"/>
        <v>LF</v>
      </c>
      <c r="G202" s="119"/>
      <c r="H202" s="120" t="str">
        <f t="shared" si="38"/>
        <v/>
      </c>
      <c r="I202" s="121"/>
      <c r="J202" s="120" t="str">
        <f t="shared" si="39"/>
        <v/>
      </c>
      <c r="L202" s="204" t="str">
        <f t="shared" ref="L202:L265" si="40">IF(C202&gt;0,ROW(),"")</f>
        <v/>
      </c>
    </row>
    <row r="203" spans="1:12" ht="15" customHeight="1" x14ac:dyDescent="0.2">
      <c r="A203" s="146">
        <f>IF(C203&gt;0,SUM(MAX($A$3:A202),IF(C203&gt;0,1,0)),0)</f>
        <v>0</v>
      </c>
      <c r="B203" s="146">
        <f>IF(C203=2,SUM(MAX($B$3:B202),IF(C203=2,1,0)),0)</f>
        <v>0</v>
      </c>
      <c r="C203" s="161">
        <f t="shared" si="36"/>
        <v>0</v>
      </c>
      <c r="D203" s="116" t="s">
        <v>99</v>
      </c>
      <c r="E203" s="117" t="s">
        <v>100</v>
      </c>
      <c r="F203" s="118" t="str">
        <f t="shared" si="37"/>
        <v>LF</v>
      </c>
      <c r="G203" s="119"/>
      <c r="H203" s="120" t="str">
        <f t="shared" si="38"/>
        <v/>
      </c>
      <c r="I203" s="121"/>
      <c r="J203" s="120" t="str">
        <f t="shared" si="39"/>
        <v/>
      </c>
      <c r="L203" s="204" t="str">
        <f t="shared" si="40"/>
        <v/>
      </c>
    </row>
    <row r="204" spans="1:12" ht="15" customHeight="1" x14ac:dyDescent="0.2">
      <c r="A204" s="146">
        <f>IF(C204&gt;0,SUM(MAX($A$3:A203),IF(C204&gt;0,1,0)),0)</f>
        <v>0</v>
      </c>
      <c r="B204" s="146">
        <f>IF(C204=2,SUM(MAX($B$3:B203),IF(C204=2,1,0)),0)</f>
        <v>0</v>
      </c>
      <c r="C204" s="161">
        <f t="shared" si="36"/>
        <v>0</v>
      </c>
      <c r="D204" s="116">
        <v>702310</v>
      </c>
      <c r="E204" s="118" t="s">
        <v>560</v>
      </c>
      <c r="F204" s="118" t="str">
        <f t="shared" si="37"/>
        <v>EA</v>
      </c>
      <c r="G204" s="119"/>
      <c r="H204" s="120" t="str">
        <f t="shared" si="38"/>
        <v/>
      </c>
      <c r="I204" s="121"/>
      <c r="J204" s="120" t="str">
        <f t="shared" si="39"/>
        <v/>
      </c>
      <c r="L204" s="204" t="str">
        <f t="shared" si="40"/>
        <v/>
      </c>
    </row>
    <row r="205" spans="1:12" ht="15" customHeight="1" x14ac:dyDescent="0.2">
      <c r="A205" s="146">
        <f>IF(C205&gt;0,SUM(MAX($A$3:A204),IF(C205&gt;0,1,0)),0)</f>
        <v>0</v>
      </c>
      <c r="B205" s="146">
        <f>IF(C205=2,SUM(MAX($B$3:B204),IF(C205=2,1,0)),0)</f>
        <v>0</v>
      </c>
      <c r="C205" s="161">
        <f t="shared" si="36"/>
        <v>0</v>
      </c>
      <c r="D205" s="105"/>
      <c r="E205" s="106"/>
      <c r="F205" s="107"/>
      <c r="G205" s="108"/>
      <c r="H205" s="109"/>
      <c r="I205" s="109"/>
      <c r="J205" s="110"/>
      <c r="L205" s="204" t="str">
        <f t="shared" si="40"/>
        <v/>
      </c>
    </row>
    <row r="206" spans="1:12" ht="15" customHeight="1" x14ac:dyDescent="0.2">
      <c r="A206" s="146">
        <f>IF(C206&gt;0,SUM(MAX($A$3:A205),IF(C206&gt;0,1,0)),0)</f>
        <v>0</v>
      </c>
      <c r="B206" s="146">
        <f>IF(C206=2,SUM(MAX($B$3:B205),IF(C206=2,1,0)),0)</f>
        <v>0</v>
      </c>
      <c r="C206" s="160">
        <f>IF(SUM(C207:C231)&gt;0,2,0)</f>
        <v>0</v>
      </c>
      <c r="D206" s="112" t="s">
        <v>704</v>
      </c>
      <c r="E206" s="112" t="s">
        <v>705</v>
      </c>
      <c r="F206" s="113"/>
      <c r="G206" s="114"/>
      <c r="H206" s="115"/>
      <c r="I206" s="115"/>
      <c r="J206" s="143">
        <f>SUM(J207:J231)</f>
        <v>0</v>
      </c>
      <c r="L206" s="204" t="str">
        <f t="shared" si="40"/>
        <v/>
      </c>
    </row>
    <row r="207" spans="1:12" ht="15" customHeight="1" x14ac:dyDescent="0.2">
      <c r="A207" s="146">
        <f>IF(C207&gt;0,SUM(MAX($A$3:A206),IF(C207&gt;0,1,0)),0)</f>
        <v>0</v>
      </c>
      <c r="B207" s="146">
        <f>IF(C207=2,SUM(MAX($B$3:B206),IF(C207=2,1,0)),0)</f>
        <v>0</v>
      </c>
      <c r="C207" s="161">
        <f t="shared" si="36"/>
        <v>0</v>
      </c>
      <c r="D207" s="116">
        <v>705008</v>
      </c>
      <c r="E207" s="118" t="s">
        <v>561</v>
      </c>
      <c r="F207" s="118" t="str">
        <f t="shared" ref="F207:F231" si="41">IFERROR(VLOOKUP(VALUE(D207),BIDITEM,3,FALSE),"")</f>
        <v>EA</v>
      </c>
      <c r="G207" s="119"/>
      <c r="H207" s="120" t="str">
        <f t="shared" ref="H207:H231" si="42">IF(AND(G207&gt;0,I207=0),IFERROR(VLOOKUP(VALUE(D207),BIDITEM,4,FALSE),""),"")</f>
        <v/>
      </c>
      <c r="I207" s="121"/>
      <c r="J207" s="120" t="str">
        <f t="shared" ref="J207:J231" si="43">IF(AND(G207&gt;0,OR(H207&gt;0,I207&gt;0)),IF(I207&gt;0,PRODUCT(I207,G207),PRODUCT(H207,G207)),"")</f>
        <v/>
      </c>
      <c r="L207" s="204" t="str">
        <f t="shared" si="40"/>
        <v/>
      </c>
    </row>
    <row r="208" spans="1:12" ht="15" customHeight="1" x14ac:dyDescent="0.2">
      <c r="A208" s="146">
        <f>IF(C208&gt;0,SUM(MAX($A$3:A207),IF(C208&gt;0,1,0)),0)</f>
        <v>0</v>
      </c>
      <c r="B208" s="146">
        <f>IF(C208=2,SUM(MAX($B$3:B207),IF(C208=2,1,0)),0)</f>
        <v>0</v>
      </c>
      <c r="C208" s="161">
        <f t="shared" si="36"/>
        <v>0</v>
      </c>
      <c r="D208" s="116">
        <v>705009</v>
      </c>
      <c r="E208" s="117" t="s">
        <v>562</v>
      </c>
      <c r="F208" s="118" t="str">
        <f t="shared" si="41"/>
        <v>EA</v>
      </c>
      <c r="G208" s="119"/>
      <c r="H208" s="120" t="str">
        <f t="shared" si="42"/>
        <v/>
      </c>
      <c r="I208" s="121"/>
      <c r="J208" s="120" t="str">
        <f t="shared" si="43"/>
        <v/>
      </c>
      <c r="L208" s="204" t="str">
        <f t="shared" si="40"/>
        <v/>
      </c>
    </row>
    <row r="209" spans="1:12" ht="15" customHeight="1" x14ac:dyDescent="0.2">
      <c r="A209" s="146">
        <f>IF(C209&gt;0,SUM(MAX($A$3:A208),IF(C209&gt;0,1,0)),0)</f>
        <v>0</v>
      </c>
      <c r="B209" s="146">
        <f>IF(C209=2,SUM(MAX($B$3:B208),IF(C209=2,1,0)),0)</f>
        <v>0</v>
      </c>
      <c r="C209" s="161">
        <f t="shared" si="36"/>
        <v>0</v>
      </c>
      <c r="D209" s="116">
        <v>705010</v>
      </c>
      <c r="E209" s="117" t="s">
        <v>563</v>
      </c>
      <c r="F209" s="118" t="str">
        <f t="shared" si="41"/>
        <v>EA</v>
      </c>
      <c r="G209" s="119"/>
      <c r="H209" s="120" t="str">
        <f t="shared" si="42"/>
        <v/>
      </c>
      <c r="I209" s="121"/>
      <c r="J209" s="120" t="str">
        <f t="shared" si="43"/>
        <v/>
      </c>
      <c r="L209" s="204" t="str">
        <f t="shared" si="40"/>
        <v/>
      </c>
    </row>
    <row r="210" spans="1:12" ht="15" customHeight="1" x14ac:dyDescent="0.2">
      <c r="A210" s="146">
        <f>IF(C210&gt;0,SUM(MAX($A$3:A209),IF(C210&gt;0,1,0)),0)</f>
        <v>0</v>
      </c>
      <c r="B210" s="146">
        <f>IF(C210=2,SUM(MAX($B$3:B209),IF(C210=2,1,0)),0)</f>
        <v>0</v>
      </c>
      <c r="C210" s="161">
        <f t="shared" si="36"/>
        <v>0</v>
      </c>
      <c r="D210" s="116">
        <f>D207+50</f>
        <v>705058</v>
      </c>
      <c r="E210" s="117" t="s">
        <v>564</v>
      </c>
      <c r="F210" s="118" t="str">
        <f t="shared" si="41"/>
        <v>EA</v>
      </c>
      <c r="G210" s="119"/>
      <c r="H210" s="120" t="str">
        <f t="shared" si="42"/>
        <v/>
      </c>
      <c r="I210" s="121"/>
      <c r="J210" s="120" t="str">
        <f t="shared" si="43"/>
        <v/>
      </c>
      <c r="L210" s="204" t="str">
        <f t="shared" si="40"/>
        <v/>
      </c>
    </row>
    <row r="211" spans="1:12" ht="15" customHeight="1" x14ac:dyDescent="0.2">
      <c r="A211" s="146">
        <f>IF(C211&gt;0,SUM(MAX($A$3:A210),IF(C211&gt;0,1,0)),0)</f>
        <v>0</v>
      </c>
      <c r="B211" s="146">
        <f>IF(C211=2,SUM(MAX($B$3:B210),IF(C211=2,1,0)),0)</f>
        <v>0</v>
      </c>
      <c r="C211" s="161">
        <f t="shared" si="36"/>
        <v>0</v>
      </c>
      <c r="D211" s="116">
        <f>D208+50</f>
        <v>705059</v>
      </c>
      <c r="E211" s="117" t="s">
        <v>565</v>
      </c>
      <c r="F211" s="118" t="str">
        <f t="shared" si="41"/>
        <v>EA</v>
      </c>
      <c r="G211" s="119"/>
      <c r="H211" s="120" t="str">
        <f t="shared" si="42"/>
        <v/>
      </c>
      <c r="I211" s="121"/>
      <c r="J211" s="120" t="str">
        <f t="shared" si="43"/>
        <v/>
      </c>
      <c r="L211" s="204" t="str">
        <f t="shared" si="40"/>
        <v/>
      </c>
    </row>
    <row r="212" spans="1:12" ht="15" customHeight="1" x14ac:dyDescent="0.2">
      <c r="A212" s="146">
        <f>IF(C212&gt;0,SUM(MAX($A$3:A211),IF(C212&gt;0,1,0)),0)</f>
        <v>0</v>
      </c>
      <c r="B212" s="146">
        <f>IF(C212=2,SUM(MAX($B$3:B211),IF(C212=2,1,0)),0)</f>
        <v>0</v>
      </c>
      <c r="C212" s="161">
        <f t="shared" si="36"/>
        <v>0</v>
      </c>
      <c r="D212" s="116">
        <f>D209+50</f>
        <v>705060</v>
      </c>
      <c r="E212" s="117" t="s">
        <v>566</v>
      </c>
      <c r="F212" s="118" t="str">
        <f t="shared" si="41"/>
        <v>EA</v>
      </c>
      <c r="G212" s="119"/>
      <c r="H212" s="120" t="str">
        <f t="shared" si="42"/>
        <v/>
      </c>
      <c r="I212" s="121"/>
      <c r="J212" s="120" t="str">
        <f t="shared" si="43"/>
        <v/>
      </c>
      <c r="L212" s="204" t="str">
        <f t="shared" si="40"/>
        <v/>
      </c>
    </row>
    <row r="213" spans="1:12" ht="15" customHeight="1" x14ac:dyDescent="0.2">
      <c r="A213" s="146">
        <f>IF(C213&gt;0,SUM(MAX($A$3:A212),IF(C213&gt;0,1,0)),0)</f>
        <v>0</v>
      </c>
      <c r="B213" s="146">
        <f>IF(C213=2,SUM(MAX($B$3:B212),IF(C213=2,1,0)),0)</f>
        <v>0</v>
      </c>
      <c r="C213" s="161">
        <f t="shared" si="36"/>
        <v>0</v>
      </c>
      <c r="D213" s="116">
        <f t="shared" ref="D213:D218" si="44">D207+100</f>
        <v>705108</v>
      </c>
      <c r="E213" s="117" t="s">
        <v>567</v>
      </c>
      <c r="F213" s="118" t="str">
        <f t="shared" si="41"/>
        <v>VF</v>
      </c>
      <c r="G213" s="119"/>
      <c r="H213" s="120" t="str">
        <f t="shared" si="42"/>
        <v/>
      </c>
      <c r="I213" s="121"/>
      <c r="J213" s="120" t="str">
        <f t="shared" si="43"/>
        <v/>
      </c>
      <c r="L213" s="204" t="str">
        <f t="shared" si="40"/>
        <v/>
      </c>
    </row>
    <row r="214" spans="1:12" ht="15" customHeight="1" x14ac:dyDescent="0.2">
      <c r="A214" s="146">
        <f>IF(C214&gt;0,SUM(MAX($A$3:A213),IF(C214&gt;0,1,0)),0)</f>
        <v>0</v>
      </c>
      <c r="B214" s="146">
        <f>IF(C214=2,SUM(MAX($B$3:B213),IF(C214=2,1,0)),0)</f>
        <v>0</v>
      </c>
      <c r="C214" s="161">
        <f t="shared" si="36"/>
        <v>0</v>
      </c>
      <c r="D214" s="116">
        <f t="shared" si="44"/>
        <v>705109</v>
      </c>
      <c r="E214" s="117" t="s">
        <v>568</v>
      </c>
      <c r="F214" s="118" t="str">
        <f t="shared" si="41"/>
        <v>VF</v>
      </c>
      <c r="G214" s="119"/>
      <c r="H214" s="120" t="str">
        <f t="shared" si="42"/>
        <v/>
      </c>
      <c r="I214" s="121"/>
      <c r="J214" s="120" t="str">
        <f t="shared" si="43"/>
        <v/>
      </c>
      <c r="L214" s="204" t="str">
        <f t="shared" si="40"/>
        <v/>
      </c>
    </row>
    <row r="215" spans="1:12" ht="15" customHeight="1" x14ac:dyDescent="0.2">
      <c r="A215" s="146">
        <f>IF(C215&gt;0,SUM(MAX($A$3:A214),IF(C215&gt;0,1,0)),0)</f>
        <v>0</v>
      </c>
      <c r="B215" s="146">
        <f>IF(C215=2,SUM(MAX($B$3:B214),IF(C215=2,1,0)),0)</f>
        <v>0</v>
      </c>
      <c r="C215" s="161">
        <f t="shared" si="36"/>
        <v>0</v>
      </c>
      <c r="D215" s="116">
        <f t="shared" si="44"/>
        <v>705110</v>
      </c>
      <c r="E215" s="117" t="s">
        <v>569</v>
      </c>
      <c r="F215" s="118" t="str">
        <f t="shared" si="41"/>
        <v>VF</v>
      </c>
      <c r="G215" s="119"/>
      <c r="H215" s="120" t="str">
        <f t="shared" si="42"/>
        <v/>
      </c>
      <c r="I215" s="121"/>
      <c r="J215" s="120" t="str">
        <f t="shared" si="43"/>
        <v/>
      </c>
      <c r="L215" s="204" t="str">
        <f t="shared" si="40"/>
        <v/>
      </c>
    </row>
    <row r="216" spans="1:12" ht="15" customHeight="1" x14ac:dyDescent="0.2">
      <c r="A216" s="146">
        <f>IF(C216&gt;0,SUM(MAX($A$3:A215),IF(C216&gt;0,1,0)),0)</f>
        <v>0</v>
      </c>
      <c r="B216" s="146">
        <f>IF(C216=2,SUM(MAX($B$3:B215),IF(C216=2,1,0)),0)</f>
        <v>0</v>
      </c>
      <c r="C216" s="161">
        <f t="shared" si="36"/>
        <v>0</v>
      </c>
      <c r="D216" s="116">
        <f t="shared" si="44"/>
        <v>705158</v>
      </c>
      <c r="E216" s="117" t="s">
        <v>570</v>
      </c>
      <c r="F216" s="118" t="str">
        <f t="shared" si="41"/>
        <v>VF</v>
      </c>
      <c r="G216" s="119"/>
      <c r="H216" s="120" t="str">
        <f t="shared" si="42"/>
        <v/>
      </c>
      <c r="I216" s="121"/>
      <c r="J216" s="120" t="str">
        <f t="shared" si="43"/>
        <v/>
      </c>
      <c r="L216" s="204" t="str">
        <f t="shared" si="40"/>
        <v/>
      </c>
    </row>
    <row r="217" spans="1:12" ht="15" customHeight="1" x14ac:dyDescent="0.2">
      <c r="A217" s="146">
        <f>IF(C217&gt;0,SUM(MAX($A$3:A216),IF(C217&gt;0,1,0)),0)</f>
        <v>0</v>
      </c>
      <c r="B217" s="146">
        <f>IF(C217=2,SUM(MAX($B$3:B216),IF(C217=2,1,0)),0)</f>
        <v>0</v>
      </c>
      <c r="C217" s="161">
        <f t="shared" si="36"/>
        <v>0</v>
      </c>
      <c r="D217" s="116">
        <f t="shared" si="44"/>
        <v>705159</v>
      </c>
      <c r="E217" s="117" t="s">
        <v>571</v>
      </c>
      <c r="F217" s="118" t="str">
        <f t="shared" si="41"/>
        <v>VF</v>
      </c>
      <c r="G217" s="119"/>
      <c r="H217" s="120" t="str">
        <f t="shared" si="42"/>
        <v/>
      </c>
      <c r="I217" s="121"/>
      <c r="J217" s="120" t="str">
        <f t="shared" si="43"/>
        <v/>
      </c>
      <c r="L217" s="204" t="str">
        <f t="shared" si="40"/>
        <v/>
      </c>
    </row>
    <row r="218" spans="1:12" ht="15" customHeight="1" x14ac:dyDescent="0.2">
      <c r="A218" s="146">
        <f>IF(C218&gt;0,SUM(MAX($A$3:A217),IF(C218&gt;0,1,0)),0)</f>
        <v>0</v>
      </c>
      <c r="B218" s="146">
        <f>IF(C218=2,SUM(MAX($B$3:B217),IF(C218=2,1,0)),0)</f>
        <v>0</v>
      </c>
      <c r="C218" s="161">
        <f t="shared" si="36"/>
        <v>0</v>
      </c>
      <c r="D218" s="116">
        <f t="shared" si="44"/>
        <v>705160</v>
      </c>
      <c r="E218" s="117" t="s">
        <v>572</v>
      </c>
      <c r="F218" s="118" t="str">
        <f t="shared" si="41"/>
        <v>VF</v>
      </c>
      <c r="G218" s="119"/>
      <c r="H218" s="120" t="str">
        <f t="shared" si="42"/>
        <v/>
      </c>
      <c r="I218" s="121"/>
      <c r="J218" s="120" t="str">
        <f t="shared" si="43"/>
        <v/>
      </c>
      <c r="L218" s="204" t="str">
        <f t="shared" si="40"/>
        <v/>
      </c>
    </row>
    <row r="219" spans="1:12" ht="15" customHeight="1" x14ac:dyDescent="0.2">
      <c r="A219" s="146">
        <f>IF(C219&gt;0,SUM(MAX($A$3:A218),IF(C219&gt;0,1,0)),0)</f>
        <v>0</v>
      </c>
      <c r="B219" s="146">
        <f>IF(C219=2,SUM(MAX($B$3:B218),IF(C219=2,1,0)),0)</f>
        <v>0</v>
      </c>
      <c r="C219" s="161">
        <f t="shared" si="36"/>
        <v>0</v>
      </c>
      <c r="D219" s="116" t="s">
        <v>102</v>
      </c>
      <c r="E219" s="118" t="s">
        <v>427</v>
      </c>
      <c r="F219" s="118" t="str">
        <f t="shared" si="41"/>
        <v>EA</v>
      </c>
      <c r="G219" s="119"/>
      <c r="H219" s="120" t="str">
        <f t="shared" si="42"/>
        <v/>
      </c>
      <c r="I219" s="121"/>
      <c r="J219" s="120" t="str">
        <f t="shared" si="43"/>
        <v/>
      </c>
      <c r="L219" s="204" t="str">
        <f t="shared" si="40"/>
        <v/>
      </c>
    </row>
    <row r="220" spans="1:12" ht="15" customHeight="1" x14ac:dyDescent="0.2">
      <c r="A220" s="146">
        <f>IF(C220&gt;0,SUM(MAX($A$3:A219),IF(C220&gt;0,1,0)),0)</f>
        <v>0</v>
      </c>
      <c r="B220" s="146">
        <f>IF(C220=2,SUM(MAX($B$3:B219),IF(C220=2,1,0)),0)</f>
        <v>0</v>
      </c>
      <c r="C220" s="161">
        <f t="shared" si="36"/>
        <v>0</v>
      </c>
      <c r="D220" s="116">
        <v>705305</v>
      </c>
      <c r="E220" s="118" t="s">
        <v>525</v>
      </c>
      <c r="F220" s="118" t="str">
        <f t="shared" si="41"/>
        <v>EA</v>
      </c>
      <c r="G220" s="119"/>
      <c r="H220" s="120" t="str">
        <f t="shared" si="42"/>
        <v/>
      </c>
      <c r="I220" s="121"/>
      <c r="J220" s="120" t="str">
        <f t="shared" si="43"/>
        <v/>
      </c>
      <c r="L220" s="204" t="str">
        <f t="shared" si="40"/>
        <v/>
      </c>
    </row>
    <row r="221" spans="1:12" ht="15" customHeight="1" x14ac:dyDescent="0.2">
      <c r="A221" s="146">
        <f>IF(C221&gt;0,SUM(MAX($A$3:A220),IF(C221&gt;0,1,0)),0)</f>
        <v>0</v>
      </c>
      <c r="B221" s="146">
        <f>IF(C221=2,SUM(MAX($B$3:B220),IF(C221=2,1,0)),0)</f>
        <v>0</v>
      </c>
      <c r="C221" s="161">
        <f t="shared" si="36"/>
        <v>0</v>
      </c>
      <c r="D221" s="116" t="s">
        <v>103</v>
      </c>
      <c r="E221" s="118" t="s">
        <v>104</v>
      </c>
      <c r="F221" s="118" t="str">
        <f t="shared" si="41"/>
        <v>EA</v>
      </c>
      <c r="G221" s="119"/>
      <c r="H221" s="120" t="str">
        <f t="shared" si="42"/>
        <v/>
      </c>
      <c r="I221" s="121"/>
      <c r="J221" s="120" t="str">
        <f t="shared" si="43"/>
        <v/>
      </c>
      <c r="L221" s="204" t="str">
        <f t="shared" si="40"/>
        <v/>
      </c>
    </row>
    <row r="222" spans="1:12" ht="15" customHeight="1" x14ac:dyDescent="0.2">
      <c r="A222" s="146">
        <f>IF(C222&gt;0,SUM(MAX($A$3:A221),IF(C222&gt;0,1,0)),0)</f>
        <v>0</v>
      </c>
      <c r="B222" s="146">
        <f>IF(C222=2,SUM(MAX($B$3:B221),IF(C222=2,1,0)),0)</f>
        <v>0</v>
      </c>
      <c r="C222" s="161">
        <f t="shared" si="36"/>
        <v>0</v>
      </c>
      <c r="D222" s="116" t="s">
        <v>105</v>
      </c>
      <c r="E222" s="118" t="s">
        <v>106</v>
      </c>
      <c r="F222" s="118" t="str">
        <f t="shared" si="41"/>
        <v>EA</v>
      </c>
      <c r="G222" s="119"/>
      <c r="H222" s="120" t="str">
        <f t="shared" si="42"/>
        <v/>
      </c>
      <c r="I222" s="121"/>
      <c r="J222" s="120" t="str">
        <f t="shared" si="43"/>
        <v/>
      </c>
      <c r="L222" s="204" t="str">
        <f t="shared" si="40"/>
        <v/>
      </c>
    </row>
    <row r="223" spans="1:12" ht="15" customHeight="1" x14ac:dyDescent="0.2">
      <c r="A223" s="146">
        <f>IF(C223&gt;0,SUM(MAX($A$3:A222),IF(C223&gt;0,1,0)),0)</f>
        <v>0</v>
      </c>
      <c r="B223" s="146">
        <f>IF(C223=2,SUM(MAX($B$3:B222),IF(C223=2,1,0)),0)</f>
        <v>0</v>
      </c>
      <c r="C223" s="161">
        <f t="shared" si="36"/>
        <v>0</v>
      </c>
      <c r="D223" s="116" t="s">
        <v>107</v>
      </c>
      <c r="E223" s="118" t="s">
        <v>108</v>
      </c>
      <c r="F223" s="118" t="str">
        <f t="shared" si="41"/>
        <v>EA</v>
      </c>
      <c r="G223" s="119"/>
      <c r="H223" s="120" t="str">
        <f t="shared" si="42"/>
        <v/>
      </c>
      <c r="I223" s="121"/>
      <c r="J223" s="120" t="str">
        <f t="shared" si="43"/>
        <v/>
      </c>
      <c r="L223" s="204" t="str">
        <f t="shared" si="40"/>
        <v/>
      </c>
    </row>
    <row r="224" spans="1:12" ht="15" customHeight="1" x14ac:dyDescent="0.2">
      <c r="A224" s="146">
        <f>IF(C224&gt;0,SUM(MAX($A$3:A223),IF(C224&gt;0,1,0)),0)</f>
        <v>0</v>
      </c>
      <c r="B224" s="146">
        <f>IF(C224=2,SUM(MAX($B$3:B223),IF(C224=2,1,0)),0)</f>
        <v>0</v>
      </c>
      <c r="C224" s="161">
        <f t="shared" si="36"/>
        <v>0</v>
      </c>
      <c r="D224" s="116" t="s">
        <v>109</v>
      </c>
      <c r="E224" s="118" t="s">
        <v>110</v>
      </c>
      <c r="F224" s="118" t="str">
        <f t="shared" si="41"/>
        <v>EA</v>
      </c>
      <c r="G224" s="119"/>
      <c r="H224" s="120" t="str">
        <f t="shared" si="42"/>
        <v/>
      </c>
      <c r="I224" s="121"/>
      <c r="J224" s="120" t="str">
        <f t="shared" si="43"/>
        <v/>
      </c>
      <c r="L224" s="204" t="str">
        <f t="shared" si="40"/>
        <v/>
      </c>
    </row>
    <row r="225" spans="1:12" ht="15" customHeight="1" x14ac:dyDescent="0.2">
      <c r="A225" s="146">
        <f>IF(C225&gt;0,SUM(MAX($A$3:A224),IF(C225&gt;0,1,0)),0)</f>
        <v>0</v>
      </c>
      <c r="B225" s="146">
        <f>IF(C225=2,SUM(MAX($B$3:B224),IF(C225=2,1,0)),0)</f>
        <v>0</v>
      </c>
      <c r="C225" s="161">
        <f t="shared" si="36"/>
        <v>0</v>
      </c>
      <c r="D225" s="116" t="s">
        <v>111</v>
      </c>
      <c r="E225" s="118" t="s">
        <v>112</v>
      </c>
      <c r="F225" s="118" t="str">
        <f t="shared" si="41"/>
        <v>EA</v>
      </c>
      <c r="G225" s="119"/>
      <c r="H225" s="120" t="str">
        <f t="shared" si="42"/>
        <v/>
      </c>
      <c r="I225" s="121"/>
      <c r="J225" s="120" t="str">
        <f t="shared" si="43"/>
        <v/>
      </c>
      <c r="L225" s="204" t="str">
        <f t="shared" si="40"/>
        <v/>
      </c>
    </row>
    <row r="226" spans="1:12" ht="15" customHeight="1" x14ac:dyDescent="0.2">
      <c r="A226" s="146">
        <f>IF(C226&gt;0,SUM(MAX($A$3:A225),IF(C226&gt;0,1,0)),0)</f>
        <v>0</v>
      </c>
      <c r="B226" s="146">
        <f>IF(C226=2,SUM(MAX($B$3:B225),IF(C226=2,1,0)),0)</f>
        <v>0</v>
      </c>
      <c r="C226" s="161">
        <f t="shared" si="36"/>
        <v>0</v>
      </c>
      <c r="D226" s="116" t="s">
        <v>113</v>
      </c>
      <c r="E226" s="118" t="s">
        <v>114</v>
      </c>
      <c r="F226" s="118" t="str">
        <f t="shared" si="41"/>
        <v>EA</v>
      </c>
      <c r="G226" s="119"/>
      <c r="H226" s="120" t="str">
        <f t="shared" si="42"/>
        <v/>
      </c>
      <c r="I226" s="121"/>
      <c r="J226" s="120" t="str">
        <f t="shared" si="43"/>
        <v/>
      </c>
      <c r="L226" s="204" t="str">
        <f t="shared" si="40"/>
        <v/>
      </c>
    </row>
    <row r="227" spans="1:12" ht="15" customHeight="1" x14ac:dyDescent="0.2">
      <c r="A227" s="146">
        <f>IF(C227&gt;0,SUM(MAX($A$3:A226),IF(C227&gt;0,1,0)),0)</f>
        <v>0</v>
      </c>
      <c r="B227" s="146">
        <f>IF(C227=2,SUM(MAX($B$3:B226),IF(C227=2,1,0)),0)</f>
        <v>0</v>
      </c>
      <c r="C227" s="161">
        <f t="shared" si="36"/>
        <v>0</v>
      </c>
      <c r="D227" s="116">
        <v>705358</v>
      </c>
      <c r="E227" s="118" t="s">
        <v>330</v>
      </c>
      <c r="F227" s="118" t="str">
        <f t="shared" si="41"/>
        <v>EA</v>
      </c>
      <c r="G227" s="119"/>
      <c r="H227" s="120" t="str">
        <f t="shared" si="42"/>
        <v/>
      </c>
      <c r="I227" s="121"/>
      <c r="J227" s="120" t="str">
        <f t="shared" si="43"/>
        <v/>
      </c>
      <c r="L227" s="204" t="str">
        <f t="shared" si="40"/>
        <v/>
      </c>
    </row>
    <row r="228" spans="1:12" ht="15" customHeight="1" x14ac:dyDescent="0.2">
      <c r="A228" s="146">
        <f>IF(C228&gt;0,SUM(MAX($A$3:A227),IF(C228&gt;0,1,0)),0)</f>
        <v>0</v>
      </c>
      <c r="B228" s="146">
        <f>IF(C228=2,SUM(MAX($B$3:B227),IF(C228=2,1,0)),0)</f>
        <v>0</v>
      </c>
      <c r="C228" s="161">
        <f t="shared" si="36"/>
        <v>0</v>
      </c>
      <c r="D228" s="116" t="s">
        <v>115</v>
      </c>
      <c r="E228" s="118" t="s">
        <v>116</v>
      </c>
      <c r="F228" s="118" t="str">
        <f t="shared" si="41"/>
        <v>EA</v>
      </c>
      <c r="G228" s="119"/>
      <c r="H228" s="120" t="str">
        <f t="shared" si="42"/>
        <v/>
      </c>
      <c r="I228" s="121"/>
      <c r="J228" s="120" t="str">
        <f t="shared" si="43"/>
        <v/>
      </c>
      <c r="L228" s="204" t="str">
        <f t="shared" si="40"/>
        <v/>
      </c>
    </row>
    <row r="229" spans="1:12" ht="15" customHeight="1" x14ac:dyDescent="0.2">
      <c r="A229" s="146">
        <f>IF(C229&gt;0,SUM(MAX($A$3:A228),IF(C229&gt;0,1,0)),0)</f>
        <v>0</v>
      </c>
      <c r="B229" s="146">
        <f>IF(C229=2,SUM(MAX($B$3:B228),IF(C229=2,1,0)),0)</f>
        <v>0</v>
      </c>
      <c r="C229" s="161">
        <f t="shared" si="36"/>
        <v>0</v>
      </c>
      <c r="D229" s="116" t="s">
        <v>117</v>
      </c>
      <c r="E229" s="118" t="s">
        <v>118</v>
      </c>
      <c r="F229" s="118" t="str">
        <f t="shared" si="41"/>
        <v>EA</v>
      </c>
      <c r="G229" s="119"/>
      <c r="H229" s="120" t="str">
        <f t="shared" si="42"/>
        <v/>
      </c>
      <c r="I229" s="121"/>
      <c r="J229" s="120" t="str">
        <f t="shared" si="43"/>
        <v/>
      </c>
      <c r="L229" s="204" t="str">
        <f t="shared" si="40"/>
        <v/>
      </c>
    </row>
    <row r="230" spans="1:12" ht="15" customHeight="1" x14ac:dyDescent="0.2">
      <c r="A230" s="146">
        <f>IF(C230&gt;0,SUM(MAX($A$3:A229),IF(C230&gt;0,1,0)),0)</f>
        <v>0</v>
      </c>
      <c r="B230" s="146">
        <f>IF(C230=2,SUM(MAX($B$3:B229),IF(C230=2,1,0)),0)</f>
        <v>0</v>
      </c>
      <c r="C230" s="161">
        <f t="shared" si="36"/>
        <v>0</v>
      </c>
      <c r="D230" s="116" t="s">
        <v>119</v>
      </c>
      <c r="E230" s="118" t="s">
        <v>120</v>
      </c>
      <c r="F230" s="118" t="str">
        <f t="shared" si="41"/>
        <v>EA</v>
      </c>
      <c r="G230" s="119"/>
      <c r="H230" s="120" t="str">
        <f t="shared" si="42"/>
        <v/>
      </c>
      <c r="I230" s="121"/>
      <c r="J230" s="120" t="str">
        <f t="shared" si="43"/>
        <v/>
      </c>
      <c r="L230" s="204" t="str">
        <f t="shared" si="40"/>
        <v/>
      </c>
    </row>
    <row r="231" spans="1:12" ht="15" customHeight="1" x14ac:dyDescent="0.2">
      <c r="A231" s="146">
        <f>IF(C231&gt;0,SUM(MAX($A$3:A230),IF(C231&gt;0,1,0)),0)</f>
        <v>0</v>
      </c>
      <c r="B231" s="146">
        <f>IF(C231=2,SUM(MAX($B$3:B230),IF(C231=2,1,0)),0)</f>
        <v>0</v>
      </c>
      <c r="C231" s="161">
        <f t="shared" si="36"/>
        <v>0</v>
      </c>
      <c r="D231" s="116" t="s">
        <v>121</v>
      </c>
      <c r="E231" s="118" t="s">
        <v>122</v>
      </c>
      <c r="F231" s="118" t="str">
        <f t="shared" si="41"/>
        <v>EA</v>
      </c>
      <c r="G231" s="119"/>
      <c r="H231" s="120" t="str">
        <f t="shared" si="42"/>
        <v/>
      </c>
      <c r="I231" s="121"/>
      <c r="J231" s="120" t="str">
        <f t="shared" si="43"/>
        <v/>
      </c>
      <c r="L231" s="204" t="str">
        <f t="shared" si="40"/>
        <v/>
      </c>
    </row>
    <row r="232" spans="1:12" ht="15" customHeight="1" x14ac:dyDescent="0.2">
      <c r="A232" s="146">
        <f>IF(C232&gt;0,SUM(MAX($A$3:A231),IF(C232&gt;0,1,0)),0)</f>
        <v>0</v>
      </c>
      <c r="B232" s="146">
        <f>IF(C232=2,SUM(MAX($B$3:B231),IF(C232=2,1,0)),0)</f>
        <v>0</v>
      </c>
      <c r="C232" s="161">
        <f t="shared" si="36"/>
        <v>0</v>
      </c>
      <c r="D232" s="105"/>
      <c r="E232" s="106"/>
      <c r="F232" s="107"/>
      <c r="G232" s="108"/>
      <c r="H232" s="109"/>
      <c r="I232" s="109"/>
      <c r="J232" s="110"/>
      <c r="L232" s="204" t="str">
        <f t="shared" si="40"/>
        <v/>
      </c>
    </row>
    <row r="233" spans="1:12" ht="15" customHeight="1" x14ac:dyDescent="0.2">
      <c r="A233" s="146">
        <f>IF(C233&gt;0,SUM(MAX($A$3:A232),IF(C233&gt;0,1,0)),0)</f>
        <v>0</v>
      </c>
      <c r="B233" s="146">
        <f>IF(C233=2,SUM(MAX($B$3:B232),IF(C233=2,1,0)),0)</f>
        <v>0</v>
      </c>
      <c r="C233" s="160">
        <f>IF(SUM(C234:C247)&gt;0,2,0)</f>
        <v>0</v>
      </c>
      <c r="D233" s="112" t="s">
        <v>706</v>
      </c>
      <c r="E233" s="112" t="s">
        <v>707</v>
      </c>
      <c r="F233" s="113"/>
      <c r="G233" s="114"/>
      <c r="H233" s="115"/>
      <c r="I233" s="115"/>
      <c r="J233" s="143">
        <f>SUM(J234:J247)</f>
        <v>0</v>
      </c>
      <c r="L233" s="204" t="str">
        <f t="shared" si="40"/>
        <v/>
      </c>
    </row>
    <row r="234" spans="1:12" ht="15" customHeight="1" x14ac:dyDescent="0.2">
      <c r="A234" s="146">
        <f>IF(C234&gt;0,SUM(MAX($A$3:A233),IF(C234&gt;0,1,0)),0)</f>
        <v>0</v>
      </c>
      <c r="B234" s="146">
        <f>IF(C234=2,SUM(MAX($B$3:B233),IF(C234=2,1,0)),0)</f>
        <v>0</v>
      </c>
      <c r="C234" s="161">
        <f t="shared" si="36"/>
        <v>0</v>
      </c>
      <c r="D234" s="116" t="s">
        <v>123</v>
      </c>
      <c r="E234" s="118" t="s">
        <v>124</v>
      </c>
      <c r="F234" s="118" t="str">
        <f t="shared" ref="F234:F247" si="45">IFERROR(VLOOKUP(VALUE(D234),BIDITEM,3,FALSE),"")</f>
        <v>LF</v>
      </c>
      <c r="G234" s="119"/>
      <c r="H234" s="120" t="str">
        <f t="shared" ref="H234:H247" si="46">IF(AND(G234&gt;0,I234=0),IFERROR(VLOOKUP(VALUE(D234),BIDITEM,4,FALSE),""),"")</f>
        <v/>
      </c>
      <c r="I234" s="121"/>
      <c r="J234" s="120" t="str">
        <f t="shared" ref="J234:J247" si="47">IF(AND(G234&gt;0,OR(H234&gt;0,I234&gt;0)),IF(I234&gt;0,PRODUCT(I234,G234),PRODUCT(H234,G234)),"")</f>
        <v/>
      </c>
      <c r="L234" s="204" t="str">
        <f t="shared" si="40"/>
        <v/>
      </c>
    </row>
    <row r="235" spans="1:12" ht="15" customHeight="1" x14ac:dyDescent="0.2">
      <c r="A235" s="146">
        <f>IF(C235&gt;0,SUM(MAX($A$3:A234),IF(C235&gt;0,1,0)),0)</f>
        <v>0</v>
      </c>
      <c r="B235" s="146">
        <f>IF(C235=2,SUM(MAX($B$3:B234),IF(C235=2,1,0)),0)</f>
        <v>0</v>
      </c>
      <c r="C235" s="161">
        <f t="shared" si="36"/>
        <v>0</v>
      </c>
      <c r="D235" s="116" t="s">
        <v>125</v>
      </c>
      <c r="E235" s="118" t="s">
        <v>126</v>
      </c>
      <c r="F235" s="118" t="str">
        <f t="shared" si="45"/>
        <v>LF</v>
      </c>
      <c r="G235" s="119"/>
      <c r="H235" s="120" t="str">
        <f t="shared" si="46"/>
        <v/>
      </c>
      <c r="I235" s="121"/>
      <c r="J235" s="120" t="str">
        <f t="shared" si="47"/>
        <v/>
      </c>
      <c r="L235" s="204" t="str">
        <f t="shared" si="40"/>
        <v/>
      </c>
    </row>
    <row r="236" spans="1:12" ht="15" customHeight="1" x14ac:dyDescent="0.2">
      <c r="A236" s="146">
        <f>IF(C236&gt;0,SUM(MAX($A$3:A235),IF(C236&gt;0,1,0)),0)</f>
        <v>0</v>
      </c>
      <c r="B236" s="146">
        <f>IF(C236=2,SUM(MAX($B$3:B235),IF(C236=2,1,0)),0)</f>
        <v>0</v>
      </c>
      <c r="C236" s="161">
        <f t="shared" si="36"/>
        <v>0</v>
      </c>
      <c r="D236" s="116" t="s">
        <v>127</v>
      </c>
      <c r="E236" s="118" t="s">
        <v>128</v>
      </c>
      <c r="F236" s="118" t="str">
        <f t="shared" si="45"/>
        <v>LF</v>
      </c>
      <c r="G236" s="119"/>
      <c r="H236" s="120" t="str">
        <f t="shared" si="46"/>
        <v/>
      </c>
      <c r="I236" s="121"/>
      <c r="J236" s="120" t="str">
        <f t="shared" si="47"/>
        <v/>
      </c>
      <c r="L236" s="204" t="str">
        <f t="shared" si="40"/>
        <v/>
      </c>
    </row>
    <row r="237" spans="1:12" ht="15" customHeight="1" x14ac:dyDescent="0.2">
      <c r="A237" s="146">
        <f>IF(C237&gt;0,SUM(MAX($A$3:A236),IF(C237&gt;0,1,0)),0)</f>
        <v>0</v>
      </c>
      <c r="B237" s="146">
        <f>IF(C237=2,SUM(MAX($B$3:B236),IF(C237=2,1,0)),0)</f>
        <v>0</v>
      </c>
      <c r="C237" s="161">
        <f t="shared" si="36"/>
        <v>0</v>
      </c>
      <c r="D237" s="116" t="s">
        <v>129</v>
      </c>
      <c r="E237" s="118" t="s">
        <v>130</v>
      </c>
      <c r="F237" s="118" t="str">
        <f t="shared" si="45"/>
        <v>LF</v>
      </c>
      <c r="G237" s="119"/>
      <c r="H237" s="120" t="str">
        <f t="shared" si="46"/>
        <v/>
      </c>
      <c r="I237" s="121"/>
      <c r="J237" s="120" t="str">
        <f t="shared" si="47"/>
        <v/>
      </c>
      <c r="L237" s="204" t="str">
        <f t="shared" si="40"/>
        <v/>
      </c>
    </row>
    <row r="238" spans="1:12" ht="15" customHeight="1" x14ac:dyDescent="0.2">
      <c r="A238" s="146">
        <f>IF(C238&gt;0,SUM(MAX($A$3:A237),IF(C238&gt;0,1,0)),0)</f>
        <v>0</v>
      </c>
      <c r="B238" s="146">
        <f>IF(C238=2,SUM(MAX($B$3:B237),IF(C238=2,1,0)),0)</f>
        <v>0</v>
      </c>
      <c r="C238" s="161">
        <f t="shared" si="36"/>
        <v>0</v>
      </c>
      <c r="D238" s="116">
        <v>708062</v>
      </c>
      <c r="E238" s="118" t="s">
        <v>526</v>
      </c>
      <c r="F238" s="118" t="str">
        <f t="shared" si="45"/>
        <v>LF</v>
      </c>
      <c r="G238" s="119"/>
      <c r="H238" s="120" t="str">
        <f t="shared" si="46"/>
        <v/>
      </c>
      <c r="I238" s="121"/>
      <c r="J238" s="120" t="str">
        <f t="shared" si="47"/>
        <v/>
      </c>
      <c r="L238" s="204" t="str">
        <f t="shared" si="40"/>
        <v/>
      </c>
    </row>
    <row r="239" spans="1:12" ht="15" customHeight="1" x14ac:dyDescent="0.2">
      <c r="A239" s="146">
        <f>IF(C239&gt;0,SUM(MAX($A$3:A238),IF(C239&gt;0,1,0)),0)</f>
        <v>0</v>
      </c>
      <c r="B239" s="146">
        <f>IF(C239=2,SUM(MAX($B$3:B238),IF(C239=2,1,0)),0)</f>
        <v>0</v>
      </c>
      <c r="C239" s="161">
        <f t="shared" si="36"/>
        <v>0</v>
      </c>
      <c r="D239" s="116" t="s">
        <v>131</v>
      </c>
      <c r="E239" s="118" t="s">
        <v>132</v>
      </c>
      <c r="F239" s="118" t="str">
        <f t="shared" si="45"/>
        <v>LF</v>
      </c>
      <c r="G239" s="119"/>
      <c r="H239" s="120" t="str">
        <f t="shared" si="46"/>
        <v/>
      </c>
      <c r="I239" s="121"/>
      <c r="J239" s="120" t="str">
        <f t="shared" si="47"/>
        <v/>
      </c>
      <c r="L239" s="204" t="str">
        <f t="shared" si="40"/>
        <v/>
      </c>
    </row>
    <row r="240" spans="1:12" ht="15" customHeight="1" x14ac:dyDescent="0.2">
      <c r="A240" s="146">
        <f>IF(C240&gt;0,SUM(MAX($A$3:A239),IF(C240&gt;0,1,0)),0)</f>
        <v>0</v>
      </c>
      <c r="B240" s="146">
        <f>IF(C240=2,SUM(MAX($B$3:B239),IF(C240=2,1,0)),0)</f>
        <v>0</v>
      </c>
      <c r="C240" s="161">
        <f t="shared" si="36"/>
        <v>0</v>
      </c>
      <c r="D240" s="116">
        <v>708108</v>
      </c>
      <c r="E240" s="118" t="s">
        <v>573</v>
      </c>
      <c r="F240" s="118" t="str">
        <f t="shared" si="45"/>
        <v>LF</v>
      </c>
      <c r="G240" s="119"/>
      <c r="H240" s="120" t="str">
        <f t="shared" si="46"/>
        <v/>
      </c>
      <c r="I240" s="121"/>
      <c r="J240" s="120" t="str">
        <f t="shared" si="47"/>
        <v/>
      </c>
      <c r="L240" s="204" t="str">
        <f t="shared" si="40"/>
        <v/>
      </c>
    </row>
    <row r="241" spans="1:12" ht="15" customHeight="1" x14ac:dyDescent="0.2">
      <c r="A241" s="146">
        <f>IF(C241&gt;0,SUM(MAX($A$3:A240),IF(C241&gt;0,1,0)),0)</f>
        <v>0</v>
      </c>
      <c r="B241" s="146">
        <f>IF(C241=2,SUM(MAX($B$3:B240),IF(C241=2,1,0)),0)</f>
        <v>0</v>
      </c>
      <c r="C241" s="161">
        <f t="shared" si="36"/>
        <v>0</v>
      </c>
      <c r="D241" s="116" t="s">
        <v>133</v>
      </c>
      <c r="E241" s="118" t="s">
        <v>134</v>
      </c>
      <c r="F241" s="118" t="str">
        <f t="shared" si="45"/>
        <v>LF</v>
      </c>
      <c r="G241" s="119"/>
      <c r="H241" s="120" t="str">
        <f t="shared" si="46"/>
        <v/>
      </c>
      <c r="I241" s="121"/>
      <c r="J241" s="120" t="str">
        <f t="shared" si="47"/>
        <v/>
      </c>
      <c r="L241" s="204" t="str">
        <f t="shared" si="40"/>
        <v/>
      </c>
    </row>
    <row r="242" spans="1:12" ht="15" customHeight="1" x14ac:dyDescent="0.2">
      <c r="A242" s="146">
        <f>IF(C242&gt;0,SUM(MAX($A$3:A241),IF(C242&gt;0,1,0)),0)</f>
        <v>0</v>
      </c>
      <c r="B242" s="146">
        <f>IF(C242=2,SUM(MAX($B$3:B241),IF(C242=2,1,0)),0)</f>
        <v>0</v>
      </c>
      <c r="C242" s="161">
        <f t="shared" si="36"/>
        <v>0</v>
      </c>
      <c r="D242" s="116" t="s">
        <v>135</v>
      </c>
      <c r="E242" s="118" t="s">
        <v>136</v>
      </c>
      <c r="F242" s="118" t="str">
        <f t="shared" si="45"/>
        <v>LF</v>
      </c>
      <c r="G242" s="119"/>
      <c r="H242" s="120" t="str">
        <f t="shared" si="46"/>
        <v/>
      </c>
      <c r="I242" s="121"/>
      <c r="J242" s="120" t="str">
        <f t="shared" si="47"/>
        <v/>
      </c>
      <c r="L242" s="204" t="str">
        <f t="shared" si="40"/>
        <v/>
      </c>
    </row>
    <row r="243" spans="1:12" ht="15" customHeight="1" x14ac:dyDescent="0.2">
      <c r="A243" s="146">
        <f>IF(C243&gt;0,SUM(MAX($A$3:A242),IF(C243&gt;0,1,0)),0)</f>
        <v>0</v>
      </c>
      <c r="B243" s="146">
        <f>IF(C243=2,SUM(MAX($B$3:B242),IF(C243=2,1,0)),0)</f>
        <v>0</v>
      </c>
      <c r="C243" s="161">
        <f t="shared" si="36"/>
        <v>0</v>
      </c>
      <c r="D243" s="116" t="s">
        <v>137</v>
      </c>
      <c r="E243" s="118" t="s">
        <v>138</v>
      </c>
      <c r="F243" s="118" t="str">
        <f t="shared" si="45"/>
        <v>LF</v>
      </c>
      <c r="G243" s="119"/>
      <c r="H243" s="120" t="str">
        <f t="shared" si="46"/>
        <v/>
      </c>
      <c r="I243" s="121"/>
      <c r="J243" s="120" t="str">
        <f t="shared" si="47"/>
        <v/>
      </c>
      <c r="L243" s="204" t="str">
        <f t="shared" si="40"/>
        <v/>
      </c>
    </row>
    <row r="244" spans="1:12" ht="15" customHeight="1" x14ac:dyDescent="0.2">
      <c r="A244" s="146">
        <f>IF(C244&gt;0,SUM(MAX($A$3:A243),IF(C244&gt;0,1,0)),0)</f>
        <v>0</v>
      </c>
      <c r="B244" s="146">
        <f>IF(C244=2,SUM(MAX($B$3:B243),IF(C244=2,1,0)),0)</f>
        <v>0</v>
      </c>
      <c r="C244" s="161">
        <f t="shared" si="36"/>
        <v>0</v>
      </c>
      <c r="D244" s="116" t="s">
        <v>139</v>
      </c>
      <c r="E244" s="118" t="s">
        <v>140</v>
      </c>
      <c r="F244" s="118" t="str">
        <f t="shared" si="45"/>
        <v>LF</v>
      </c>
      <c r="G244" s="119"/>
      <c r="H244" s="120" t="str">
        <f t="shared" si="46"/>
        <v/>
      </c>
      <c r="I244" s="121"/>
      <c r="J244" s="120" t="str">
        <f t="shared" si="47"/>
        <v/>
      </c>
      <c r="L244" s="204" t="str">
        <f t="shared" si="40"/>
        <v/>
      </c>
    </row>
    <row r="245" spans="1:12" ht="15" customHeight="1" x14ac:dyDescent="0.2">
      <c r="A245" s="146">
        <f>IF(C245&gt;0,SUM(MAX($A$3:A244),IF(C245&gt;0,1,0)),0)</f>
        <v>0</v>
      </c>
      <c r="B245" s="146">
        <f>IF(C245=2,SUM(MAX($B$3:B244),IF(C245=2,1,0)),0)</f>
        <v>0</v>
      </c>
      <c r="C245" s="161">
        <f t="shared" si="36"/>
        <v>0</v>
      </c>
      <c r="D245" s="116" t="s">
        <v>141</v>
      </c>
      <c r="E245" s="118" t="s">
        <v>498</v>
      </c>
      <c r="F245" s="118" t="str">
        <f t="shared" si="45"/>
        <v>VF</v>
      </c>
      <c r="G245" s="119"/>
      <c r="H245" s="120" t="str">
        <f t="shared" si="46"/>
        <v/>
      </c>
      <c r="I245" s="121"/>
      <c r="J245" s="120" t="str">
        <f t="shared" si="47"/>
        <v/>
      </c>
      <c r="L245" s="204" t="str">
        <f t="shared" si="40"/>
        <v/>
      </c>
    </row>
    <row r="246" spans="1:12" ht="15" customHeight="1" x14ac:dyDescent="0.2">
      <c r="A246" s="146">
        <f>IF(C246&gt;0,SUM(MAX($A$3:A245),IF(C246&gt;0,1,0)),0)</f>
        <v>0</v>
      </c>
      <c r="B246" s="146">
        <f>IF(C246=2,SUM(MAX($B$3:B245),IF(C246=2,1,0)),0)</f>
        <v>0</v>
      </c>
      <c r="C246" s="161">
        <f t="shared" si="36"/>
        <v>0</v>
      </c>
      <c r="D246" s="116" t="s">
        <v>142</v>
      </c>
      <c r="E246" s="118" t="s">
        <v>499</v>
      </c>
      <c r="F246" s="118" t="str">
        <f t="shared" si="45"/>
        <v>VF</v>
      </c>
      <c r="G246" s="119"/>
      <c r="H246" s="120" t="str">
        <f t="shared" si="46"/>
        <v/>
      </c>
      <c r="I246" s="121"/>
      <c r="J246" s="120" t="str">
        <f t="shared" si="47"/>
        <v/>
      </c>
      <c r="L246" s="204" t="str">
        <f t="shared" si="40"/>
        <v/>
      </c>
    </row>
    <row r="247" spans="1:12" ht="15" customHeight="1" x14ac:dyDescent="0.2">
      <c r="A247" s="146">
        <f>IF(C247&gt;0,SUM(MAX($A$3:A246),IF(C247&gt;0,1,0)),0)</f>
        <v>0</v>
      </c>
      <c r="B247" s="146">
        <f>IF(C247=2,SUM(MAX($B$3:B246),IF(C247=2,1,0)),0)</f>
        <v>0</v>
      </c>
      <c r="C247" s="161">
        <f t="shared" si="36"/>
        <v>0</v>
      </c>
      <c r="D247" s="116">
        <v>708412</v>
      </c>
      <c r="E247" s="118" t="s">
        <v>500</v>
      </c>
      <c r="F247" s="118" t="str">
        <f t="shared" si="45"/>
        <v>VF</v>
      </c>
      <c r="G247" s="119"/>
      <c r="H247" s="120" t="str">
        <f t="shared" si="46"/>
        <v/>
      </c>
      <c r="I247" s="121"/>
      <c r="J247" s="120" t="str">
        <f t="shared" si="47"/>
        <v/>
      </c>
      <c r="L247" s="204" t="str">
        <f t="shared" si="40"/>
        <v/>
      </c>
    </row>
    <row r="248" spans="1:12" ht="15" customHeight="1" x14ac:dyDescent="0.2">
      <c r="A248" s="146">
        <f>IF(C248&gt;0,SUM(MAX($A$3:A247),IF(C248&gt;0,1,0)),0)</f>
        <v>0</v>
      </c>
      <c r="B248" s="146">
        <f>IF(C248=2,SUM(MAX($B$3:B247),IF(C248=2,1,0)),0)</f>
        <v>0</v>
      </c>
      <c r="C248" s="161">
        <f t="shared" si="36"/>
        <v>0</v>
      </c>
      <c r="D248" s="105"/>
      <c r="E248" s="106"/>
      <c r="F248" s="107"/>
      <c r="G248" s="108"/>
      <c r="H248" s="109"/>
      <c r="I248" s="109"/>
      <c r="J248" s="110"/>
      <c r="L248" s="204" t="str">
        <f t="shared" si="40"/>
        <v/>
      </c>
    </row>
    <row r="249" spans="1:12" ht="15" customHeight="1" x14ac:dyDescent="0.2">
      <c r="A249" s="146">
        <f>IF(C249&gt;0,SUM(MAX($A$3:A248),IF(C249&gt;0,1,0)),0)</f>
        <v>0</v>
      </c>
      <c r="B249" s="146">
        <f>IF(C249=2,SUM(MAX($B$3:B248),IF(C249=2,1,0)),0)</f>
        <v>0</v>
      </c>
      <c r="C249" s="160">
        <f>IF(SUM(C250:C265)&gt;0,2,0)</f>
        <v>0</v>
      </c>
      <c r="D249" s="112" t="s">
        <v>708</v>
      </c>
      <c r="E249" s="112" t="s">
        <v>709</v>
      </c>
      <c r="F249" s="113"/>
      <c r="G249" s="114"/>
      <c r="H249" s="115"/>
      <c r="I249" s="115"/>
      <c r="J249" s="143">
        <f>SUM(J250:J265)</f>
        <v>0</v>
      </c>
      <c r="L249" s="204" t="str">
        <f t="shared" si="40"/>
        <v/>
      </c>
    </row>
    <row r="250" spans="1:12" ht="15" customHeight="1" x14ac:dyDescent="0.2">
      <c r="A250" s="146">
        <f>IF(C250&gt;0,SUM(MAX($A$3:A249),IF(C250&gt;0,1,0)),0)</f>
        <v>0</v>
      </c>
      <c r="B250" s="146">
        <f>IF(C250=2,SUM(MAX($B$3:B249),IF(C250=2,1,0)),0)</f>
        <v>0</v>
      </c>
      <c r="C250" s="161">
        <f t="shared" si="36"/>
        <v>0</v>
      </c>
      <c r="D250" s="116" t="s">
        <v>143</v>
      </c>
      <c r="E250" s="118" t="s">
        <v>144</v>
      </c>
      <c r="F250" s="118" t="str">
        <f t="shared" ref="F250:F265" si="48">IFERROR(VLOOKUP(VALUE(D250),BIDITEM,3,FALSE),"")</f>
        <v>LF</v>
      </c>
      <c r="G250" s="119"/>
      <c r="H250" s="120" t="str">
        <f t="shared" ref="H250:H265" si="49">IF(AND(G250&gt;0,I250=0),IFERROR(VLOOKUP(VALUE(D250),BIDITEM,4,FALSE),""),"")</f>
        <v/>
      </c>
      <c r="I250" s="121"/>
      <c r="J250" s="120" t="str">
        <f t="shared" ref="J250:J265" si="50">IF(AND(G250&gt;0,OR(H250&gt;0,I250&gt;0)),IF(I250&gt;0,PRODUCT(I250,G250),PRODUCT(H250,G250)),"")</f>
        <v/>
      </c>
      <c r="L250" s="204" t="str">
        <f t="shared" si="40"/>
        <v/>
      </c>
    </row>
    <row r="251" spans="1:12" ht="15" customHeight="1" x14ac:dyDescent="0.2">
      <c r="A251" s="146">
        <f>IF(C251&gt;0,SUM(MAX($A$3:A250),IF(C251&gt;0,1,0)),0)</f>
        <v>0</v>
      </c>
      <c r="B251" s="146">
        <f>IF(C251=2,SUM(MAX($B$3:B250),IF(C251=2,1,0)),0)</f>
        <v>0</v>
      </c>
      <c r="C251" s="161">
        <f t="shared" si="36"/>
        <v>0</v>
      </c>
      <c r="D251" s="116" t="s">
        <v>145</v>
      </c>
      <c r="E251" s="118" t="s">
        <v>146</v>
      </c>
      <c r="F251" s="118" t="str">
        <f t="shared" si="48"/>
        <v>LF</v>
      </c>
      <c r="G251" s="119"/>
      <c r="H251" s="120" t="str">
        <f t="shared" si="49"/>
        <v/>
      </c>
      <c r="I251" s="121"/>
      <c r="J251" s="120" t="str">
        <f t="shared" si="50"/>
        <v/>
      </c>
      <c r="L251" s="204" t="str">
        <f t="shared" si="40"/>
        <v/>
      </c>
    </row>
    <row r="252" spans="1:12" ht="15" customHeight="1" x14ac:dyDescent="0.2">
      <c r="A252" s="146">
        <f>IF(C252&gt;0,SUM(MAX($A$3:A251),IF(C252&gt;0,1,0)),0)</f>
        <v>0</v>
      </c>
      <c r="B252" s="146">
        <f>IF(C252=2,SUM(MAX($B$3:B251),IF(C252=2,1,0)),0)</f>
        <v>0</v>
      </c>
      <c r="C252" s="161">
        <f t="shared" si="36"/>
        <v>0</v>
      </c>
      <c r="D252" s="116" t="s">
        <v>147</v>
      </c>
      <c r="E252" s="118" t="s">
        <v>148</v>
      </c>
      <c r="F252" s="118" t="str">
        <f t="shared" si="48"/>
        <v>LF</v>
      </c>
      <c r="G252" s="119"/>
      <c r="H252" s="120" t="str">
        <f t="shared" si="49"/>
        <v/>
      </c>
      <c r="I252" s="121"/>
      <c r="J252" s="120" t="str">
        <f t="shared" si="50"/>
        <v/>
      </c>
      <c r="L252" s="204" t="str">
        <f t="shared" si="40"/>
        <v/>
      </c>
    </row>
    <row r="253" spans="1:12" ht="15" customHeight="1" x14ac:dyDescent="0.2">
      <c r="A253" s="146">
        <f>IF(C253&gt;0,SUM(MAX($A$3:A252),IF(C253&gt;0,1,0)),0)</f>
        <v>0</v>
      </c>
      <c r="B253" s="146">
        <f>IF(C253=2,SUM(MAX($B$3:B252),IF(C253=2,1,0)),0)</f>
        <v>0</v>
      </c>
      <c r="C253" s="161">
        <f t="shared" si="36"/>
        <v>0</v>
      </c>
      <c r="D253" s="116">
        <v>711010</v>
      </c>
      <c r="E253" s="118" t="s">
        <v>374</v>
      </c>
      <c r="F253" s="118" t="str">
        <f t="shared" si="48"/>
        <v>LF</v>
      </c>
      <c r="G253" s="119"/>
      <c r="H253" s="120" t="str">
        <f t="shared" si="49"/>
        <v/>
      </c>
      <c r="I253" s="121"/>
      <c r="J253" s="120" t="str">
        <f t="shared" si="50"/>
        <v/>
      </c>
      <c r="L253" s="204" t="str">
        <f t="shared" si="40"/>
        <v/>
      </c>
    </row>
    <row r="254" spans="1:12" ht="15" customHeight="1" x14ac:dyDescent="0.2">
      <c r="A254" s="146">
        <f>IF(C254&gt;0,SUM(MAX($A$3:A253),IF(C254&gt;0,1,0)),0)</f>
        <v>0</v>
      </c>
      <c r="B254" s="146">
        <f>IF(C254=2,SUM(MAX($B$3:B253),IF(C254=2,1,0)),0)</f>
        <v>0</v>
      </c>
      <c r="C254" s="161">
        <f t="shared" si="36"/>
        <v>0</v>
      </c>
      <c r="D254" s="116" t="s">
        <v>149</v>
      </c>
      <c r="E254" s="118" t="s">
        <v>150</v>
      </c>
      <c r="F254" s="118" t="str">
        <f t="shared" si="48"/>
        <v>LF</v>
      </c>
      <c r="G254" s="119"/>
      <c r="H254" s="120" t="str">
        <f t="shared" si="49"/>
        <v/>
      </c>
      <c r="I254" s="121"/>
      <c r="J254" s="120" t="str">
        <f t="shared" si="50"/>
        <v/>
      </c>
      <c r="L254" s="204" t="str">
        <f t="shared" si="40"/>
        <v/>
      </c>
    </row>
    <row r="255" spans="1:12" ht="15" customHeight="1" x14ac:dyDescent="0.2">
      <c r="A255" s="146">
        <f>IF(C255&gt;0,SUM(MAX($A$3:A254),IF(C255&gt;0,1,0)),0)</f>
        <v>0</v>
      </c>
      <c r="B255" s="146">
        <f>IF(C255=2,SUM(MAX($B$3:B254),IF(C255=2,1,0)),0)</f>
        <v>0</v>
      </c>
      <c r="C255" s="161">
        <f t="shared" si="36"/>
        <v>0</v>
      </c>
      <c r="D255" s="116">
        <v>711106</v>
      </c>
      <c r="E255" s="118" t="s">
        <v>375</v>
      </c>
      <c r="F255" s="118" t="str">
        <f t="shared" si="48"/>
        <v>LF</v>
      </c>
      <c r="G255" s="119"/>
      <c r="H255" s="120" t="str">
        <f t="shared" si="49"/>
        <v/>
      </c>
      <c r="I255" s="121"/>
      <c r="J255" s="120" t="str">
        <f t="shared" si="50"/>
        <v/>
      </c>
      <c r="L255" s="204" t="str">
        <f t="shared" si="40"/>
        <v/>
      </c>
    </row>
    <row r="256" spans="1:12" ht="15" customHeight="1" x14ac:dyDescent="0.2">
      <c r="A256" s="146">
        <f>IF(C256&gt;0,SUM(MAX($A$3:A255),IF(C256&gt;0,1,0)),0)</f>
        <v>0</v>
      </c>
      <c r="B256" s="146">
        <f>IF(C256=2,SUM(MAX($B$3:B255),IF(C256=2,1,0)),0)</f>
        <v>0</v>
      </c>
      <c r="C256" s="161">
        <f t="shared" si="36"/>
        <v>0</v>
      </c>
      <c r="D256" s="116" t="s">
        <v>151</v>
      </c>
      <c r="E256" s="118" t="s">
        <v>152</v>
      </c>
      <c r="F256" s="118" t="str">
        <f t="shared" si="48"/>
        <v>LF</v>
      </c>
      <c r="G256" s="119"/>
      <c r="H256" s="120" t="str">
        <f t="shared" si="49"/>
        <v/>
      </c>
      <c r="I256" s="121"/>
      <c r="J256" s="120" t="str">
        <f t="shared" si="50"/>
        <v/>
      </c>
      <c r="L256" s="204" t="str">
        <f t="shared" si="40"/>
        <v/>
      </c>
    </row>
    <row r="257" spans="1:12" ht="15" customHeight="1" x14ac:dyDescent="0.2">
      <c r="A257" s="146">
        <f>IF(C257&gt;0,SUM(MAX($A$3:A256),IF(C257&gt;0,1,0)),0)</f>
        <v>0</v>
      </c>
      <c r="B257" s="146">
        <f>IF(C257=2,SUM(MAX($B$3:B256),IF(C257=2,1,0)),0)</f>
        <v>0</v>
      </c>
      <c r="C257" s="161">
        <f t="shared" si="36"/>
        <v>0</v>
      </c>
      <c r="D257" s="116" t="s">
        <v>153</v>
      </c>
      <c r="E257" s="118" t="s">
        <v>154</v>
      </c>
      <c r="F257" s="118" t="str">
        <f t="shared" si="48"/>
        <v>LF</v>
      </c>
      <c r="G257" s="119"/>
      <c r="H257" s="120" t="str">
        <f t="shared" si="49"/>
        <v/>
      </c>
      <c r="I257" s="121"/>
      <c r="J257" s="120" t="str">
        <f t="shared" si="50"/>
        <v/>
      </c>
      <c r="L257" s="204" t="str">
        <f t="shared" si="40"/>
        <v/>
      </c>
    </row>
    <row r="258" spans="1:12" ht="15" customHeight="1" x14ac:dyDescent="0.2">
      <c r="A258" s="146">
        <f>IF(C258&gt;0,SUM(MAX($A$3:A257),IF(C258&gt;0,1,0)),0)</f>
        <v>0</v>
      </c>
      <c r="B258" s="146">
        <f>IF(C258=2,SUM(MAX($B$3:B257),IF(C258=2,1,0)),0)</f>
        <v>0</v>
      </c>
      <c r="C258" s="161">
        <f t="shared" si="36"/>
        <v>0</v>
      </c>
      <c r="D258" s="116">
        <v>711116</v>
      </c>
      <c r="E258" s="118" t="s">
        <v>376</v>
      </c>
      <c r="F258" s="118" t="str">
        <f t="shared" si="48"/>
        <v>LF</v>
      </c>
      <c r="G258" s="119"/>
      <c r="H258" s="120" t="str">
        <f t="shared" si="49"/>
        <v/>
      </c>
      <c r="I258" s="121"/>
      <c r="J258" s="120" t="str">
        <f t="shared" si="50"/>
        <v/>
      </c>
      <c r="L258" s="204" t="str">
        <f t="shared" si="40"/>
        <v/>
      </c>
    </row>
    <row r="259" spans="1:12" ht="15" customHeight="1" x14ac:dyDescent="0.2">
      <c r="A259" s="146">
        <f>IF(C259&gt;0,SUM(MAX($A$3:A258),IF(C259&gt;0,1,0)),0)</f>
        <v>0</v>
      </c>
      <c r="B259" s="146">
        <f>IF(C259=2,SUM(MAX($B$3:B258),IF(C259=2,1,0)),0)</f>
        <v>0</v>
      </c>
      <c r="C259" s="161">
        <f t="shared" si="36"/>
        <v>0</v>
      </c>
      <c r="D259" s="116">
        <v>711206</v>
      </c>
      <c r="E259" s="118" t="s">
        <v>28</v>
      </c>
      <c r="F259" s="118" t="str">
        <f t="shared" si="48"/>
        <v>LF</v>
      </c>
      <c r="G259" s="119"/>
      <c r="H259" s="120" t="str">
        <f t="shared" si="49"/>
        <v/>
      </c>
      <c r="I259" s="121"/>
      <c r="J259" s="120" t="str">
        <f t="shared" si="50"/>
        <v/>
      </c>
      <c r="L259" s="204" t="str">
        <f t="shared" si="40"/>
        <v/>
      </c>
    </row>
    <row r="260" spans="1:12" ht="15" customHeight="1" x14ac:dyDescent="0.2">
      <c r="A260" s="146">
        <f>IF(C260&gt;0,SUM(MAX($A$3:A259),IF(C260&gt;0,1,0)),0)</f>
        <v>0</v>
      </c>
      <c r="B260" s="146">
        <f>IF(C260=2,SUM(MAX($B$3:B259),IF(C260=2,1,0)),0)</f>
        <v>0</v>
      </c>
      <c r="C260" s="161">
        <f t="shared" si="36"/>
        <v>0</v>
      </c>
      <c r="D260" s="116">
        <v>711208</v>
      </c>
      <c r="E260" s="118" t="s">
        <v>29</v>
      </c>
      <c r="F260" s="118" t="str">
        <f t="shared" si="48"/>
        <v>LF</v>
      </c>
      <c r="G260" s="119"/>
      <c r="H260" s="120" t="str">
        <f t="shared" si="49"/>
        <v/>
      </c>
      <c r="I260" s="121"/>
      <c r="J260" s="120" t="str">
        <f t="shared" si="50"/>
        <v/>
      </c>
      <c r="L260" s="204" t="str">
        <f t="shared" si="40"/>
        <v/>
      </c>
    </row>
    <row r="261" spans="1:12" ht="15" customHeight="1" x14ac:dyDescent="0.2">
      <c r="A261" s="146">
        <f>IF(C261&gt;0,SUM(MAX($A$3:A260),IF(C261&gt;0,1,0)),0)</f>
        <v>0</v>
      </c>
      <c r="B261" s="146">
        <f>IF(C261=2,SUM(MAX($B$3:B260),IF(C261=2,1,0)),0)</f>
        <v>0</v>
      </c>
      <c r="C261" s="161">
        <f t="shared" si="36"/>
        <v>0</v>
      </c>
      <c r="D261" s="116">
        <v>711210</v>
      </c>
      <c r="E261" s="118" t="s">
        <v>30</v>
      </c>
      <c r="F261" s="118" t="str">
        <f t="shared" si="48"/>
        <v>LF</v>
      </c>
      <c r="G261" s="119"/>
      <c r="H261" s="120" t="str">
        <f t="shared" si="49"/>
        <v/>
      </c>
      <c r="I261" s="121"/>
      <c r="J261" s="120" t="str">
        <f t="shared" si="50"/>
        <v/>
      </c>
      <c r="L261" s="204" t="str">
        <f t="shared" si="40"/>
        <v/>
      </c>
    </row>
    <row r="262" spans="1:12" ht="15" customHeight="1" x14ac:dyDescent="0.2">
      <c r="A262" s="146">
        <f>IF(C262&gt;0,SUM(MAX($A$3:A261),IF(C262&gt;0,1,0)),0)</f>
        <v>0</v>
      </c>
      <c r="B262" s="146">
        <f>IF(C262=2,SUM(MAX($B$3:B261),IF(C262=2,1,0)),0)</f>
        <v>0</v>
      </c>
      <c r="C262" s="161">
        <f t="shared" ref="C262:C325" si="51">IF(G262&gt;0,1,0)</f>
        <v>0</v>
      </c>
      <c r="D262" s="116">
        <v>711212</v>
      </c>
      <c r="E262" s="118" t="s">
        <v>31</v>
      </c>
      <c r="F262" s="118" t="str">
        <f t="shared" si="48"/>
        <v>LF</v>
      </c>
      <c r="G262" s="119"/>
      <c r="H262" s="120" t="str">
        <f t="shared" si="49"/>
        <v/>
      </c>
      <c r="I262" s="121"/>
      <c r="J262" s="120" t="str">
        <f t="shared" si="50"/>
        <v/>
      </c>
      <c r="L262" s="204" t="str">
        <f t="shared" si="40"/>
        <v/>
      </c>
    </row>
    <row r="263" spans="1:12" ht="15" customHeight="1" x14ac:dyDescent="0.2">
      <c r="A263" s="146">
        <f>IF(C263&gt;0,SUM(MAX($A$3:A262),IF(C263&gt;0,1,0)),0)</f>
        <v>0</v>
      </c>
      <c r="B263" s="146">
        <f>IF(C263=2,SUM(MAX($B$3:B262),IF(C263=2,1,0)),0)</f>
        <v>0</v>
      </c>
      <c r="C263" s="161">
        <f t="shared" si="51"/>
        <v>0</v>
      </c>
      <c r="D263" s="116" t="s">
        <v>155</v>
      </c>
      <c r="E263" s="118" t="s">
        <v>156</v>
      </c>
      <c r="F263" s="118" t="str">
        <f t="shared" si="48"/>
        <v>CY</v>
      </c>
      <c r="G263" s="119"/>
      <c r="H263" s="120" t="str">
        <f t="shared" si="49"/>
        <v/>
      </c>
      <c r="I263" s="121"/>
      <c r="J263" s="120" t="str">
        <f t="shared" si="50"/>
        <v/>
      </c>
      <c r="L263" s="204" t="str">
        <f t="shared" si="40"/>
        <v/>
      </c>
    </row>
    <row r="264" spans="1:12" ht="15" customHeight="1" x14ac:dyDescent="0.2">
      <c r="A264" s="146">
        <f>IF(C264&gt;0,SUM(MAX($A$3:A263),IF(C264&gt;0,1,0)),0)</f>
        <v>0</v>
      </c>
      <c r="B264" s="146">
        <f>IF(C264=2,SUM(MAX($B$3:B263),IF(C264=2,1,0)),0)</f>
        <v>0</v>
      </c>
      <c r="C264" s="161">
        <f t="shared" si="51"/>
        <v>0</v>
      </c>
      <c r="D264" s="116" t="s">
        <v>157</v>
      </c>
      <c r="E264" s="118" t="s">
        <v>158</v>
      </c>
      <c r="F264" s="118" t="str">
        <f t="shared" si="48"/>
        <v>EA</v>
      </c>
      <c r="G264" s="119"/>
      <c r="H264" s="120" t="str">
        <f t="shared" si="49"/>
        <v/>
      </c>
      <c r="I264" s="121"/>
      <c r="J264" s="120" t="str">
        <f t="shared" si="50"/>
        <v/>
      </c>
      <c r="L264" s="204" t="str">
        <f t="shared" si="40"/>
        <v/>
      </c>
    </row>
    <row r="265" spans="1:12" ht="15" customHeight="1" x14ac:dyDescent="0.2">
      <c r="A265" s="146">
        <f>IF(C265&gt;0,SUM(MAX($A$3:A264),IF(C265&gt;0,1,0)),0)</f>
        <v>0</v>
      </c>
      <c r="B265" s="146">
        <f>IF(C265=2,SUM(MAX($B$3:B264),IF(C265=2,1,0)),0)</f>
        <v>0</v>
      </c>
      <c r="C265" s="161">
        <f t="shared" si="51"/>
        <v>0</v>
      </c>
      <c r="D265" s="116" t="s">
        <v>159</v>
      </c>
      <c r="E265" s="117" t="s">
        <v>160</v>
      </c>
      <c r="F265" s="118" t="str">
        <f t="shared" si="48"/>
        <v>EA</v>
      </c>
      <c r="G265" s="119"/>
      <c r="H265" s="120" t="str">
        <f t="shared" si="49"/>
        <v/>
      </c>
      <c r="I265" s="121"/>
      <c r="J265" s="120" t="str">
        <f t="shared" si="50"/>
        <v/>
      </c>
      <c r="L265" s="204" t="str">
        <f t="shared" si="40"/>
        <v/>
      </c>
    </row>
    <row r="266" spans="1:12" ht="15" customHeight="1" x14ac:dyDescent="0.2">
      <c r="A266" s="146">
        <f>IF(C266&gt;0,SUM(MAX($A$3:A265),IF(C266&gt;0,1,0)),0)</f>
        <v>0</v>
      </c>
      <c r="B266" s="146">
        <f>IF(C266=2,SUM(MAX($B$3:B265),IF(C266=2,1,0)),0)</f>
        <v>0</v>
      </c>
      <c r="C266" s="161">
        <f t="shared" si="51"/>
        <v>0</v>
      </c>
      <c r="D266" s="105"/>
      <c r="E266" s="106"/>
      <c r="F266" s="107"/>
      <c r="G266" s="108"/>
      <c r="H266" s="109"/>
      <c r="I266" s="109"/>
      <c r="J266" s="110"/>
      <c r="L266" s="204" t="str">
        <f t="shared" ref="L266:L329" si="52">IF(C266&gt;0,ROW(),"")</f>
        <v/>
      </c>
    </row>
    <row r="267" spans="1:12" ht="15" customHeight="1" x14ac:dyDescent="0.2">
      <c r="A267" s="146">
        <f>IF(C267&gt;0,SUM(MAX($A$3:A266),IF(C267&gt;0,1,0)),0)</f>
        <v>0</v>
      </c>
      <c r="B267" s="146">
        <f>IF(C267=2,SUM(MAX($B$3:B266),IF(C267=2,1,0)),0)</f>
        <v>0</v>
      </c>
      <c r="C267" s="160">
        <f>IF(SUM(C268:C277)&gt;0,2,0)</f>
        <v>0</v>
      </c>
      <c r="D267" s="112" t="s">
        <v>710</v>
      </c>
      <c r="E267" s="112" t="s">
        <v>711</v>
      </c>
      <c r="F267" s="113"/>
      <c r="G267" s="114"/>
      <c r="H267" s="115"/>
      <c r="I267" s="115"/>
      <c r="J267" s="143">
        <f>SUM(J268:J277)</f>
        <v>0</v>
      </c>
      <c r="L267" s="204" t="str">
        <f t="shared" si="52"/>
        <v/>
      </c>
    </row>
    <row r="268" spans="1:12" ht="15" customHeight="1" x14ac:dyDescent="0.2">
      <c r="A268" s="146">
        <f>IF(C268&gt;0,SUM(MAX($A$3:A267),IF(C268&gt;0,1,0)),0)</f>
        <v>0</v>
      </c>
      <c r="B268" s="146">
        <f>IF(C268=2,SUM(MAX($B$3:B267),IF(C268=2,1,0)),0)</f>
        <v>0</v>
      </c>
      <c r="C268" s="161">
        <f t="shared" si="51"/>
        <v>0</v>
      </c>
      <c r="D268" s="116">
        <v>712004</v>
      </c>
      <c r="E268" s="118" t="s">
        <v>377</v>
      </c>
      <c r="F268" s="118" t="str">
        <f t="shared" ref="F268:F277" si="53">IFERROR(VLOOKUP(VALUE(D268),BIDITEM,3,FALSE),"")</f>
        <v>EA</v>
      </c>
      <c r="G268" s="119"/>
      <c r="H268" s="120" t="str">
        <f t="shared" ref="H268:H277" si="54">IF(AND(G268&gt;0,I268=0),IFERROR(VLOOKUP(VALUE(D268),BIDITEM,4,FALSE),""),"")</f>
        <v/>
      </c>
      <c r="I268" s="121"/>
      <c r="J268" s="120" t="str">
        <f t="shared" ref="J268:J277" si="55">IF(AND(G268&gt;0,OR(H268&gt;0,I268&gt;0)),IF(I268&gt;0,PRODUCT(I268,G268),PRODUCT(H268,G268)),"")</f>
        <v/>
      </c>
      <c r="L268" s="204" t="str">
        <f t="shared" si="52"/>
        <v/>
      </c>
    </row>
    <row r="269" spans="1:12" ht="15" customHeight="1" x14ac:dyDescent="0.2">
      <c r="A269" s="146">
        <f>IF(C269&gt;0,SUM(MAX($A$3:A268),IF(C269&gt;0,1,0)),0)</f>
        <v>0</v>
      </c>
      <c r="B269" s="146">
        <f>IF(C269=2,SUM(MAX($B$3:B268),IF(C269=2,1,0)),0)</f>
        <v>0</v>
      </c>
      <c r="C269" s="161">
        <f t="shared" si="51"/>
        <v>0</v>
      </c>
      <c r="D269" s="116" t="s">
        <v>161</v>
      </c>
      <c r="E269" s="118" t="s">
        <v>162</v>
      </c>
      <c r="F269" s="118" t="str">
        <f t="shared" si="53"/>
        <v>EA</v>
      </c>
      <c r="G269" s="119"/>
      <c r="H269" s="120" t="str">
        <f t="shared" si="54"/>
        <v/>
      </c>
      <c r="I269" s="121"/>
      <c r="J269" s="120" t="str">
        <f t="shared" si="55"/>
        <v/>
      </c>
      <c r="L269" s="204" t="str">
        <f t="shared" si="52"/>
        <v/>
      </c>
    </row>
    <row r="270" spans="1:12" ht="15" customHeight="1" x14ac:dyDescent="0.2">
      <c r="A270" s="146">
        <f>IF(C270&gt;0,SUM(MAX($A$3:A269),IF(C270&gt;0,1,0)),0)</f>
        <v>0</v>
      </c>
      <c r="B270" s="146">
        <f>IF(C270=2,SUM(MAX($B$3:B269),IF(C270=2,1,0)),0)</f>
        <v>0</v>
      </c>
      <c r="C270" s="161">
        <f t="shared" si="51"/>
        <v>0</v>
      </c>
      <c r="D270" s="116" t="s">
        <v>163</v>
      </c>
      <c r="E270" s="118" t="s">
        <v>164</v>
      </c>
      <c r="F270" s="118" t="str">
        <f t="shared" si="53"/>
        <v>EA</v>
      </c>
      <c r="G270" s="119"/>
      <c r="H270" s="120" t="str">
        <f t="shared" si="54"/>
        <v/>
      </c>
      <c r="I270" s="121"/>
      <c r="J270" s="120" t="str">
        <f t="shared" si="55"/>
        <v/>
      </c>
      <c r="L270" s="204" t="str">
        <f t="shared" si="52"/>
        <v/>
      </c>
    </row>
    <row r="271" spans="1:12" ht="15" customHeight="1" x14ac:dyDescent="0.2">
      <c r="A271" s="146">
        <f>IF(C271&gt;0,SUM(MAX($A$3:A270),IF(C271&gt;0,1,0)),0)</f>
        <v>0</v>
      </c>
      <c r="B271" s="146">
        <f>IF(C271=2,SUM(MAX($B$3:B270),IF(C271=2,1,0)),0)</f>
        <v>0</v>
      </c>
      <c r="C271" s="161">
        <f t="shared" si="51"/>
        <v>0</v>
      </c>
      <c r="D271" s="116">
        <v>712010</v>
      </c>
      <c r="E271" s="118" t="s">
        <v>301</v>
      </c>
      <c r="F271" s="118" t="str">
        <f t="shared" si="53"/>
        <v>EA</v>
      </c>
      <c r="G271" s="119"/>
      <c r="H271" s="120" t="str">
        <f t="shared" si="54"/>
        <v/>
      </c>
      <c r="I271" s="121"/>
      <c r="J271" s="120" t="str">
        <f t="shared" si="55"/>
        <v/>
      </c>
      <c r="L271" s="204" t="str">
        <f t="shared" si="52"/>
        <v/>
      </c>
    </row>
    <row r="272" spans="1:12" ht="15" customHeight="1" x14ac:dyDescent="0.2">
      <c r="A272" s="146">
        <f>IF(C272&gt;0,SUM(MAX($A$3:A271),IF(C272&gt;0,1,0)),0)</f>
        <v>0</v>
      </c>
      <c r="B272" s="146">
        <f>IF(C272=2,SUM(MAX($B$3:B271),IF(C272=2,1,0)),0)</f>
        <v>0</v>
      </c>
      <c r="C272" s="161">
        <f t="shared" si="51"/>
        <v>0</v>
      </c>
      <c r="D272" s="116" t="s">
        <v>165</v>
      </c>
      <c r="E272" s="118" t="s">
        <v>166</v>
      </c>
      <c r="F272" s="118" t="str">
        <f t="shared" si="53"/>
        <v>EA</v>
      </c>
      <c r="G272" s="119"/>
      <c r="H272" s="120" t="str">
        <f t="shared" si="54"/>
        <v/>
      </c>
      <c r="I272" s="121"/>
      <c r="J272" s="120" t="str">
        <f t="shared" si="55"/>
        <v/>
      </c>
      <c r="L272" s="204" t="str">
        <f t="shared" si="52"/>
        <v/>
      </c>
    </row>
    <row r="273" spans="1:12" ht="15" customHeight="1" x14ac:dyDescent="0.2">
      <c r="A273" s="146">
        <f>IF(C273&gt;0,SUM(MAX($A$3:A272),IF(C273&gt;0,1,0)),0)</f>
        <v>0</v>
      </c>
      <c r="B273" s="146">
        <f>IF(C273=2,SUM(MAX($B$3:B272),IF(C273=2,1,0)),0)</f>
        <v>0</v>
      </c>
      <c r="C273" s="161">
        <f t="shared" si="51"/>
        <v>0</v>
      </c>
      <c r="D273" s="116" t="s">
        <v>167</v>
      </c>
      <c r="E273" s="118" t="s">
        <v>168</v>
      </c>
      <c r="F273" s="118" t="str">
        <f t="shared" si="53"/>
        <v>EA</v>
      </c>
      <c r="G273" s="119"/>
      <c r="H273" s="120" t="str">
        <f t="shared" si="54"/>
        <v/>
      </c>
      <c r="I273" s="121"/>
      <c r="J273" s="120" t="str">
        <f t="shared" si="55"/>
        <v/>
      </c>
      <c r="L273" s="204" t="str">
        <f t="shared" si="52"/>
        <v/>
      </c>
    </row>
    <row r="274" spans="1:12" ht="15" customHeight="1" x14ac:dyDescent="0.2">
      <c r="A274" s="146">
        <f>IF(C274&gt;0,SUM(MAX($A$3:A273),IF(C274&gt;0,1,0)),0)</f>
        <v>0</v>
      </c>
      <c r="B274" s="146">
        <f>IF(C274=2,SUM(MAX($B$3:B273),IF(C274=2,1,0)),0)</f>
        <v>0</v>
      </c>
      <c r="C274" s="161">
        <f t="shared" si="51"/>
        <v>0</v>
      </c>
      <c r="D274" s="116" t="s">
        <v>169</v>
      </c>
      <c r="E274" s="118" t="s">
        <v>170</v>
      </c>
      <c r="F274" s="118" t="str">
        <f t="shared" si="53"/>
        <v>EA</v>
      </c>
      <c r="G274" s="119"/>
      <c r="H274" s="120" t="str">
        <f t="shared" si="54"/>
        <v/>
      </c>
      <c r="I274" s="121"/>
      <c r="J274" s="120" t="str">
        <f t="shared" si="55"/>
        <v/>
      </c>
      <c r="L274" s="204" t="str">
        <f t="shared" si="52"/>
        <v/>
      </c>
    </row>
    <row r="275" spans="1:12" ht="15" customHeight="1" x14ac:dyDescent="0.2">
      <c r="A275" s="146">
        <f>IF(C275&gt;0,SUM(MAX($A$3:A274),IF(C275&gt;0,1,0)),0)</f>
        <v>0</v>
      </c>
      <c r="B275" s="146">
        <f>IF(C275=2,SUM(MAX($B$3:B274),IF(C275=2,1,0)),0)</f>
        <v>0</v>
      </c>
      <c r="C275" s="161">
        <f t="shared" si="51"/>
        <v>0</v>
      </c>
      <c r="D275" s="116" t="s">
        <v>171</v>
      </c>
      <c r="E275" s="118" t="s">
        <v>172</v>
      </c>
      <c r="F275" s="118" t="str">
        <f t="shared" si="53"/>
        <v>EA</v>
      </c>
      <c r="G275" s="119"/>
      <c r="H275" s="120" t="str">
        <f t="shared" si="54"/>
        <v/>
      </c>
      <c r="I275" s="121"/>
      <c r="J275" s="120" t="str">
        <f t="shared" si="55"/>
        <v/>
      </c>
      <c r="L275" s="204" t="str">
        <f t="shared" si="52"/>
        <v/>
      </c>
    </row>
    <row r="276" spans="1:12" ht="15" customHeight="1" x14ac:dyDescent="0.2">
      <c r="A276" s="146">
        <f>IF(C276&gt;0,SUM(MAX($A$3:A275),IF(C276&gt;0,1,0)),0)</f>
        <v>0</v>
      </c>
      <c r="B276" s="146">
        <f>IF(C276=2,SUM(MAX($B$3:B275),IF(C276=2,1,0)),0)</f>
        <v>0</v>
      </c>
      <c r="C276" s="161">
        <f t="shared" si="51"/>
        <v>0</v>
      </c>
      <c r="D276" s="116" t="s">
        <v>173</v>
      </c>
      <c r="E276" s="118" t="s">
        <v>174</v>
      </c>
      <c r="F276" s="118" t="str">
        <f t="shared" si="53"/>
        <v>EA</v>
      </c>
      <c r="G276" s="119"/>
      <c r="H276" s="120" t="str">
        <f t="shared" si="54"/>
        <v/>
      </c>
      <c r="I276" s="121"/>
      <c r="J276" s="120" t="str">
        <f t="shared" si="55"/>
        <v/>
      </c>
      <c r="L276" s="204" t="str">
        <f t="shared" si="52"/>
        <v/>
      </c>
    </row>
    <row r="277" spans="1:12" ht="15" customHeight="1" x14ac:dyDescent="0.2">
      <c r="A277" s="146">
        <f>IF(C277&gt;0,SUM(MAX($A$3:A276),IF(C277&gt;0,1,0)),0)</f>
        <v>0</v>
      </c>
      <c r="B277" s="146">
        <f>IF(C277=2,SUM(MAX($B$3:B276),IF(C277=2,1,0)),0)</f>
        <v>0</v>
      </c>
      <c r="C277" s="161">
        <f t="shared" si="51"/>
        <v>0</v>
      </c>
      <c r="D277" s="116" t="s">
        <v>175</v>
      </c>
      <c r="E277" s="117" t="s">
        <v>176</v>
      </c>
      <c r="F277" s="118" t="str">
        <f t="shared" si="53"/>
        <v>EA</v>
      </c>
      <c r="G277" s="119"/>
      <c r="H277" s="120" t="str">
        <f t="shared" si="54"/>
        <v/>
      </c>
      <c r="I277" s="121"/>
      <c r="J277" s="120" t="str">
        <f t="shared" si="55"/>
        <v/>
      </c>
      <c r="L277" s="204" t="str">
        <f t="shared" si="52"/>
        <v/>
      </c>
    </row>
    <row r="278" spans="1:12" ht="15" customHeight="1" x14ac:dyDescent="0.2">
      <c r="A278" s="146">
        <f>IF(C278&gt;0,SUM(MAX($A$3:A277),IF(C278&gt;0,1,0)),0)</f>
        <v>0</v>
      </c>
      <c r="B278" s="146">
        <f>IF(C278=2,SUM(MAX($B$3:B277),IF(C278=2,1,0)),0)</f>
        <v>0</v>
      </c>
      <c r="C278" s="161">
        <f t="shared" si="51"/>
        <v>0</v>
      </c>
      <c r="D278" s="105"/>
      <c r="E278" s="106"/>
      <c r="F278" s="107"/>
      <c r="G278" s="108"/>
      <c r="H278" s="109"/>
      <c r="I278" s="109"/>
      <c r="J278" s="110"/>
      <c r="L278" s="204" t="str">
        <f t="shared" si="52"/>
        <v/>
      </c>
    </row>
    <row r="279" spans="1:12" ht="15" customHeight="1" x14ac:dyDescent="0.2">
      <c r="A279" s="146">
        <f>IF(C279&gt;0,SUM(MAX($A$3:A278),IF(C279&gt;0,1,0)),0)</f>
        <v>0</v>
      </c>
      <c r="B279" s="146">
        <f>IF(C279=2,SUM(MAX($B$3:B278),IF(C279=2,1,0)),0)</f>
        <v>0</v>
      </c>
      <c r="C279" s="160">
        <f>IF(SUM(C280:C280)&gt;0,2,0)</f>
        <v>0</v>
      </c>
      <c r="D279" s="112" t="s">
        <v>712</v>
      </c>
      <c r="E279" s="112" t="s">
        <v>713</v>
      </c>
      <c r="F279" s="113"/>
      <c r="G279" s="114"/>
      <c r="H279" s="115"/>
      <c r="I279" s="115"/>
      <c r="J279" s="143">
        <f>SUM(J280:J280)</f>
        <v>0</v>
      </c>
      <c r="L279" s="204" t="str">
        <f t="shared" si="52"/>
        <v/>
      </c>
    </row>
    <row r="280" spans="1:12" ht="15" customHeight="1" x14ac:dyDescent="0.2">
      <c r="A280" s="146">
        <f>IF(C280&gt;0,SUM(MAX($A$3:A279),IF(C280&gt;0,1,0)),0)</f>
        <v>0</v>
      </c>
      <c r="B280" s="146">
        <f>IF(C280=2,SUM(MAX($B$3:B279),IF(C280=2,1,0)),0)</f>
        <v>0</v>
      </c>
      <c r="C280" s="161">
        <f t="shared" si="51"/>
        <v>0</v>
      </c>
      <c r="D280" s="116" t="s">
        <v>177</v>
      </c>
      <c r="E280" s="118" t="s">
        <v>178</v>
      </c>
      <c r="F280" s="118" t="str">
        <f>IFERROR(VLOOKUP(VALUE(D280),BIDITEM,3,FALSE),"")</f>
        <v>EA</v>
      </c>
      <c r="G280" s="119"/>
      <c r="H280" s="120" t="str">
        <f>IF(AND(G280&gt;0,I280=0),IFERROR(VLOOKUP(VALUE(D280),BIDITEM,4,FALSE),""),"")</f>
        <v/>
      </c>
      <c r="I280" s="121"/>
      <c r="J280" s="120" t="str">
        <f t="shared" ref="J280" si="56">IF(AND(G280&gt;0,OR(H280&gt;0,I280&gt;0)),IF(I280&gt;0,PRODUCT(I280,G280),PRODUCT(H280,G280)),"")</f>
        <v/>
      </c>
      <c r="L280" s="204" t="str">
        <f t="shared" si="52"/>
        <v/>
      </c>
    </row>
    <row r="281" spans="1:12" ht="15" customHeight="1" x14ac:dyDescent="0.2">
      <c r="A281" s="146">
        <f>IF(C281&gt;0,SUM(MAX($A$3:A280),IF(C281&gt;0,1,0)),0)</f>
        <v>0</v>
      </c>
      <c r="B281" s="146">
        <f>IF(C281=2,SUM(MAX($B$3:B280),IF(C281=2,1,0)),0)</f>
        <v>0</v>
      </c>
      <c r="C281" s="161">
        <f t="shared" si="51"/>
        <v>0</v>
      </c>
      <c r="D281" s="105"/>
      <c r="E281" s="106"/>
      <c r="F281" s="107"/>
      <c r="G281" s="108"/>
      <c r="H281" s="109"/>
      <c r="I281" s="109"/>
      <c r="J281" s="110"/>
      <c r="L281" s="204" t="str">
        <f t="shared" si="52"/>
        <v/>
      </c>
    </row>
    <row r="282" spans="1:12" ht="15" customHeight="1" x14ac:dyDescent="0.2">
      <c r="A282" s="146">
        <f>IF(C282&gt;0,SUM(MAX($A$3:A281),IF(C282&gt;0,1,0)),0)</f>
        <v>0</v>
      </c>
      <c r="B282" s="146">
        <f>IF(C282=2,SUM(MAX($B$3:B281),IF(C282=2,1,0)),0)</f>
        <v>0</v>
      </c>
      <c r="C282" s="160">
        <f>IF(SUM(C283:C367)&gt;0,2,0)</f>
        <v>0</v>
      </c>
      <c r="D282" s="112" t="s">
        <v>714</v>
      </c>
      <c r="E282" s="112" t="s">
        <v>715</v>
      </c>
      <c r="F282" s="113"/>
      <c r="G282" s="114"/>
      <c r="H282" s="115"/>
      <c r="I282" s="115"/>
      <c r="J282" s="143">
        <f>SUM(J283:J367)</f>
        <v>0</v>
      </c>
      <c r="L282" s="204" t="str">
        <f t="shared" si="52"/>
        <v/>
      </c>
    </row>
    <row r="283" spans="1:12" ht="15" customHeight="1" x14ac:dyDescent="0.2">
      <c r="A283" s="146">
        <f>IF(C283&gt;0,SUM(MAX($A$3:A282),IF(C283&gt;0,1,0)),0)</f>
        <v>0</v>
      </c>
      <c r="B283" s="146">
        <f>IF(C283=2,SUM(MAX($B$3:B282),IF(C283=2,1,0)),0)</f>
        <v>0</v>
      </c>
      <c r="C283" s="161">
        <f t="shared" si="51"/>
        <v>0</v>
      </c>
      <c r="D283" s="116" t="s">
        <v>179</v>
      </c>
      <c r="E283" s="118" t="s">
        <v>180</v>
      </c>
      <c r="F283" s="118" t="str">
        <f t="shared" ref="F283:F314" si="57">IFERROR(VLOOKUP(VALUE(D283),BIDITEM,3,FALSE),"")</f>
        <v>LF</v>
      </c>
      <c r="G283" s="119"/>
      <c r="H283" s="120" t="str">
        <f t="shared" ref="H283:H314" si="58">IF(AND(G283&gt;0,I283=0),IFERROR(VLOOKUP(VALUE(D283),BIDITEM,4,FALSE),""),"")</f>
        <v/>
      </c>
      <c r="I283" s="121"/>
      <c r="J283" s="120" t="str">
        <f t="shared" ref="J283:J346" si="59">IF(AND(G283&gt;0,OR(H283&gt;0,I283&gt;0)),IF(I283&gt;0,PRODUCT(I283,G283),PRODUCT(H283,G283)),"")</f>
        <v/>
      </c>
      <c r="L283" s="204" t="str">
        <f t="shared" si="52"/>
        <v/>
      </c>
    </row>
    <row r="284" spans="1:12" ht="15" customHeight="1" x14ac:dyDescent="0.2">
      <c r="A284" s="146">
        <f>IF(C284&gt;0,SUM(MAX($A$3:A283),IF(C284&gt;0,1,0)),0)</f>
        <v>0</v>
      </c>
      <c r="B284" s="146">
        <f>IF(C284=2,SUM(MAX($B$3:B283),IF(C284=2,1,0)),0)</f>
        <v>0</v>
      </c>
      <c r="C284" s="161">
        <f t="shared" si="51"/>
        <v>0</v>
      </c>
      <c r="D284" s="116" t="s">
        <v>181</v>
      </c>
      <c r="E284" s="118" t="s">
        <v>182</v>
      </c>
      <c r="F284" s="118" t="str">
        <f t="shared" si="57"/>
        <v>LF</v>
      </c>
      <c r="G284" s="119"/>
      <c r="H284" s="120" t="str">
        <f t="shared" si="58"/>
        <v/>
      </c>
      <c r="I284" s="121"/>
      <c r="J284" s="120" t="str">
        <f t="shared" si="59"/>
        <v/>
      </c>
      <c r="L284" s="204" t="str">
        <f t="shared" si="52"/>
        <v/>
      </c>
    </row>
    <row r="285" spans="1:12" ht="15" customHeight="1" x14ac:dyDescent="0.2">
      <c r="A285" s="146">
        <f>IF(C285&gt;0,SUM(MAX($A$3:A284),IF(C285&gt;0,1,0)),0)</f>
        <v>0</v>
      </c>
      <c r="B285" s="146">
        <f>IF(C285=2,SUM(MAX($B$3:B284),IF(C285=2,1,0)),0)</f>
        <v>0</v>
      </c>
      <c r="C285" s="161">
        <f t="shared" si="51"/>
        <v>0</v>
      </c>
      <c r="D285" s="116" t="s">
        <v>183</v>
      </c>
      <c r="E285" s="118" t="s">
        <v>184</v>
      </c>
      <c r="F285" s="118" t="str">
        <f t="shared" si="57"/>
        <v>LF</v>
      </c>
      <c r="G285" s="119"/>
      <c r="H285" s="120" t="str">
        <f t="shared" si="58"/>
        <v/>
      </c>
      <c r="I285" s="121"/>
      <c r="J285" s="120" t="str">
        <f t="shared" si="59"/>
        <v/>
      </c>
      <c r="L285" s="204" t="str">
        <f t="shared" si="52"/>
        <v/>
      </c>
    </row>
    <row r="286" spans="1:12" ht="15" customHeight="1" x14ac:dyDescent="0.2">
      <c r="A286" s="146">
        <f>IF(C286&gt;0,SUM(MAX($A$3:A285),IF(C286&gt;0,1,0)),0)</f>
        <v>0</v>
      </c>
      <c r="B286" s="146">
        <f>IF(C286=2,SUM(MAX($B$3:B285),IF(C286=2,1,0)),0)</f>
        <v>0</v>
      </c>
      <c r="C286" s="161">
        <f t="shared" si="51"/>
        <v>0</v>
      </c>
      <c r="D286" s="116" t="s">
        <v>185</v>
      </c>
      <c r="E286" s="118" t="s">
        <v>186</v>
      </c>
      <c r="F286" s="118" t="str">
        <f t="shared" si="57"/>
        <v>LF</v>
      </c>
      <c r="G286" s="119"/>
      <c r="H286" s="120" t="str">
        <f t="shared" si="58"/>
        <v/>
      </c>
      <c r="I286" s="121"/>
      <c r="J286" s="120" t="str">
        <f t="shared" si="59"/>
        <v/>
      </c>
      <c r="L286" s="204" t="str">
        <f t="shared" si="52"/>
        <v/>
      </c>
    </row>
    <row r="287" spans="1:12" ht="15" customHeight="1" x14ac:dyDescent="0.2">
      <c r="A287" s="146">
        <f>IF(C287&gt;0,SUM(MAX($A$3:A286),IF(C287&gt;0,1,0)),0)</f>
        <v>0</v>
      </c>
      <c r="B287" s="146">
        <f>IF(C287=2,SUM(MAX($B$3:B286),IF(C287=2,1,0)),0)</f>
        <v>0</v>
      </c>
      <c r="C287" s="161">
        <f t="shared" si="51"/>
        <v>0</v>
      </c>
      <c r="D287" s="116" t="s">
        <v>187</v>
      </c>
      <c r="E287" s="118" t="s">
        <v>188</v>
      </c>
      <c r="F287" s="118" t="str">
        <f t="shared" si="57"/>
        <v>LF</v>
      </c>
      <c r="G287" s="119"/>
      <c r="H287" s="120" t="str">
        <f t="shared" si="58"/>
        <v/>
      </c>
      <c r="I287" s="121"/>
      <c r="J287" s="120" t="str">
        <f t="shared" si="59"/>
        <v/>
      </c>
      <c r="L287" s="204" t="str">
        <f t="shared" si="52"/>
        <v/>
      </c>
    </row>
    <row r="288" spans="1:12" ht="15" customHeight="1" x14ac:dyDescent="0.2">
      <c r="A288" s="146">
        <f>IF(C288&gt;0,SUM(MAX($A$3:A287),IF(C288&gt;0,1,0)),0)</f>
        <v>0</v>
      </c>
      <c r="B288" s="146">
        <f>IF(C288=2,SUM(MAX($B$3:B287),IF(C288=2,1,0)),0)</f>
        <v>0</v>
      </c>
      <c r="C288" s="161">
        <f t="shared" si="51"/>
        <v>0</v>
      </c>
      <c r="D288" s="116" t="s">
        <v>189</v>
      </c>
      <c r="E288" s="118" t="s">
        <v>190</v>
      </c>
      <c r="F288" s="118" t="str">
        <f t="shared" si="57"/>
        <v>LF</v>
      </c>
      <c r="G288" s="119"/>
      <c r="H288" s="120" t="str">
        <f t="shared" si="58"/>
        <v/>
      </c>
      <c r="I288" s="121"/>
      <c r="J288" s="120" t="str">
        <f t="shared" si="59"/>
        <v/>
      </c>
      <c r="L288" s="204" t="str">
        <f t="shared" si="52"/>
        <v/>
      </c>
    </row>
    <row r="289" spans="1:12" ht="15" customHeight="1" x14ac:dyDescent="0.2">
      <c r="A289" s="146">
        <f>IF(C289&gt;0,SUM(MAX($A$3:A288),IF(C289&gt;0,1,0)),0)</f>
        <v>0</v>
      </c>
      <c r="B289" s="146">
        <f>IF(C289=2,SUM(MAX($B$3:B288),IF(C289=2,1,0)),0)</f>
        <v>0</v>
      </c>
      <c r="C289" s="161">
        <f t="shared" si="51"/>
        <v>0</v>
      </c>
      <c r="D289" s="116" t="s">
        <v>191</v>
      </c>
      <c r="E289" s="118" t="s">
        <v>192</v>
      </c>
      <c r="F289" s="118" t="str">
        <f t="shared" si="57"/>
        <v>LF</v>
      </c>
      <c r="G289" s="119"/>
      <c r="H289" s="120" t="str">
        <f t="shared" si="58"/>
        <v/>
      </c>
      <c r="I289" s="121"/>
      <c r="J289" s="120" t="str">
        <f t="shared" si="59"/>
        <v/>
      </c>
      <c r="L289" s="204" t="str">
        <f t="shared" si="52"/>
        <v/>
      </c>
    </row>
    <row r="290" spans="1:12" ht="15" customHeight="1" x14ac:dyDescent="0.2">
      <c r="A290" s="146">
        <f>IF(C290&gt;0,SUM(MAX($A$3:A289),IF(C290&gt;0,1,0)),0)</f>
        <v>0</v>
      </c>
      <c r="B290" s="146">
        <f>IF(C290=2,SUM(MAX($B$3:B289),IF(C290=2,1,0)),0)</f>
        <v>0</v>
      </c>
      <c r="C290" s="161">
        <f t="shared" si="51"/>
        <v>0</v>
      </c>
      <c r="D290" s="116" t="s">
        <v>194</v>
      </c>
      <c r="E290" s="118" t="s">
        <v>195</v>
      </c>
      <c r="F290" s="118" t="str">
        <f t="shared" si="57"/>
        <v>LF</v>
      </c>
      <c r="G290" s="119"/>
      <c r="H290" s="120" t="str">
        <f t="shared" si="58"/>
        <v/>
      </c>
      <c r="I290" s="121"/>
      <c r="J290" s="120" t="str">
        <f t="shared" si="59"/>
        <v/>
      </c>
      <c r="L290" s="204" t="str">
        <f t="shared" si="52"/>
        <v/>
      </c>
    </row>
    <row r="291" spans="1:12" ht="15" customHeight="1" x14ac:dyDescent="0.2">
      <c r="A291" s="146">
        <f>IF(C291&gt;0,SUM(MAX($A$3:A290),IF(C291&gt;0,1,0)),0)</f>
        <v>0</v>
      </c>
      <c r="B291" s="146">
        <f>IF(C291=2,SUM(MAX($B$3:B290),IF(C291=2,1,0)),0)</f>
        <v>0</v>
      </c>
      <c r="C291" s="161">
        <f t="shared" si="51"/>
        <v>0</v>
      </c>
      <c r="D291" s="116" t="s">
        <v>196</v>
      </c>
      <c r="E291" s="118" t="s">
        <v>197</v>
      </c>
      <c r="F291" s="118" t="str">
        <f t="shared" si="57"/>
        <v>LF</v>
      </c>
      <c r="G291" s="119"/>
      <c r="H291" s="120" t="str">
        <f t="shared" si="58"/>
        <v/>
      </c>
      <c r="I291" s="121"/>
      <c r="J291" s="120" t="str">
        <f t="shared" si="59"/>
        <v/>
      </c>
      <c r="L291" s="204" t="str">
        <f t="shared" si="52"/>
        <v/>
      </c>
    </row>
    <row r="292" spans="1:12" ht="15" customHeight="1" x14ac:dyDescent="0.2">
      <c r="A292" s="146">
        <f>IF(C292&gt;0,SUM(MAX($A$3:A291),IF(C292&gt;0,1,0)),0)</f>
        <v>0</v>
      </c>
      <c r="B292" s="146">
        <f>IF(C292=2,SUM(MAX($B$3:B291),IF(C292=2,1,0)),0)</f>
        <v>0</v>
      </c>
      <c r="C292" s="161">
        <f t="shared" si="51"/>
        <v>0</v>
      </c>
      <c r="D292" s="116">
        <v>717213</v>
      </c>
      <c r="E292" s="118" t="s">
        <v>534</v>
      </c>
      <c r="F292" s="118" t="str">
        <f t="shared" si="57"/>
        <v>LF</v>
      </c>
      <c r="G292" s="119"/>
      <c r="H292" s="120" t="str">
        <f t="shared" si="58"/>
        <v/>
      </c>
      <c r="I292" s="121"/>
      <c r="J292" s="120" t="str">
        <f t="shared" si="59"/>
        <v/>
      </c>
      <c r="L292" s="204" t="str">
        <f t="shared" si="52"/>
        <v/>
      </c>
    </row>
    <row r="293" spans="1:12" ht="15" customHeight="1" x14ac:dyDescent="0.2">
      <c r="A293" s="146">
        <f>IF(C293&gt;0,SUM(MAX($A$3:A292),IF(C293&gt;0,1,0)),0)</f>
        <v>0</v>
      </c>
      <c r="B293" s="146">
        <f>IF(C293=2,SUM(MAX($B$3:B292),IF(C293=2,1,0)),0)</f>
        <v>0</v>
      </c>
      <c r="C293" s="161">
        <f t="shared" si="51"/>
        <v>0</v>
      </c>
      <c r="D293" s="116" t="s">
        <v>198</v>
      </c>
      <c r="E293" s="118" t="s">
        <v>199</v>
      </c>
      <c r="F293" s="118" t="str">
        <f t="shared" si="57"/>
        <v>LF</v>
      </c>
      <c r="G293" s="119"/>
      <c r="H293" s="120" t="str">
        <f t="shared" si="58"/>
        <v/>
      </c>
      <c r="I293" s="121"/>
      <c r="J293" s="120" t="str">
        <f t="shared" si="59"/>
        <v/>
      </c>
      <c r="L293" s="204" t="str">
        <f t="shared" si="52"/>
        <v/>
      </c>
    </row>
    <row r="294" spans="1:12" ht="15" customHeight="1" x14ac:dyDescent="0.2">
      <c r="A294" s="146">
        <f>IF(C294&gt;0,SUM(MAX($A$3:A293),IF(C294&gt;0,1,0)),0)</f>
        <v>0</v>
      </c>
      <c r="B294" s="146">
        <f>IF(C294=2,SUM(MAX($B$3:B293),IF(C294=2,1,0)),0)</f>
        <v>0</v>
      </c>
      <c r="C294" s="161">
        <f t="shared" si="51"/>
        <v>0</v>
      </c>
      <c r="D294" s="116" t="s">
        <v>200</v>
      </c>
      <c r="E294" s="118" t="s">
        <v>201</v>
      </c>
      <c r="F294" s="118" t="str">
        <f t="shared" si="57"/>
        <v>LF</v>
      </c>
      <c r="G294" s="119"/>
      <c r="H294" s="120" t="str">
        <f t="shared" si="58"/>
        <v/>
      </c>
      <c r="I294" s="121"/>
      <c r="J294" s="120" t="str">
        <f t="shared" si="59"/>
        <v/>
      </c>
      <c r="L294" s="204" t="str">
        <f t="shared" si="52"/>
        <v/>
      </c>
    </row>
    <row r="295" spans="1:12" ht="15" customHeight="1" x14ac:dyDescent="0.2">
      <c r="A295" s="146">
        <f>IF(C295&gt;0,SUM(MAX($A$3:A294),IF(C295&gt;0,1,0)),0)</f>
        <v>0</v>
      </c>
      <c r="B295" s="146">
        <f>IF(C295=2,SUM(MAX($B$3:B294),IF(C295=2,1,0)),0)</f>
        <v>0</v>
      </c>
      <c r="C295" s="161">
        <f t="shared" si="51"/>
        <v>0</v>
      </c>
      <c r="D295" s="116" t="s">
        <v>202</v>
      </c>
      <c r="E295" s="118" t="s">
        <v>203</v>
      </c>
      <c r="F295" s="118" t="str">
        <f t="shared" si="57"/>
        <v>LF</v>
      </c>
      <c r="G295" s="119"/>
      <c r="H295" s="120" t="str">
        <f t="shared" si="58"/>
        <v/>
      </c>
      <c r="I295" s="121"/>
      <c r="J295" s="120" t="str">
        <f t="shared" si="59"/>
        <v/>
      </c>
      <c r="L295" s="204" t="str">
        <f t="shared" si="52"/>
        <v/>
      </c>
    </row>
    <row r="296" spans="1:12" ht="15" customHeight="1" x14ac:dyDescent="0.2">
      <c r="A296" s="146">
        <f>IF(C296&gt;0,SUM(MAX($A$3:A295),IF(C296&gt;0,1,0)),0)</f>
        <v>0</v>
      </c>
      <c r="B296" s="146">
        <f>IF(C296=2,SUM(MAX($B$3:B295),IF(C296=2,1,0)),0)</f>
        <v>0</v>
      </c>
      <c r="C296" s="161">
        <f t="shared" si="51"/>
        <v>0</v>
      </c>
      <c r="D296" s="116" t="s">
        <v>204</v>
      </c>
      <c r="E296" s="118" t="s">
        <v>205</v>
      </c>
      <c r="F296" s="118" t="str">
        <f t="shared" si="57"/>
        <v>LF</v>
      </c>
      <c r="G296" s="119"/>
      <c r="H296" s="120" t="str">
        <f t="shared" si="58"/>
        <v/>
      </c>
      <c r="I296" s="121"/>
      <c r="J296" s="120" t="str">
        <f t="shared" si="59"/>
        <v/>
      </c>
      <c r="L296" s="204" t="str">
        <f t="shared" si="52"/>
        <v/>
      </c>
    </row>
    <row r="297" spans="1:12" ht="15" customHeight="1" x14ac:dyDescent="0.2">
      <c r="A297" s="146">
        <f>IF(C297&gt;0,SUM(MAX($A$3:A296),IF(C297&gt;0,1,0)),0)</f>
        <v>0</v>
      </c>
      <c r="B297" s="146">
        <f>IF(C297=2,SUM(MAX($B$3:B296),IF(C297=2,1,0)),0)</f>
        <v>0</v>
      </c>
      <c r="C297" s="161">
        <f t="shared" si="51"/>
        <v>0</v>
      </c>
      <c r="D297" s="116" t="s">
        <v>206</v>
      </c>
      <c r="E297" s="118" t="s">
        <v>207</v>
      </c>
      <c r="F297" s="118" t="str">
        <f t="shared" si="57"/>
        <v>LF</v>
      </c>
      <c r="G297" s="119"/>
      <c r="H297" s="120" t="str">
        <f t="shared" si="58"/>
        <v/>
      </c>
      <c r="I297" s="121"/>
      <c r="J297" s="120" t="str">
        <f t="shared" si="59"/>
        <v/>
      </c>
      <c r="L297" s="204" t="str">
        <f t="shared" si="52"/>
        <v/>
      </c>
    </row>
    <row r="298" spans="1:12" ht="15" customHeight="1" x14ac:dyDescent="0.2">
      <c r="A298" s="146">
        <f>IF(C298&gt;0,SUM(MAX($A$3:A297),IF(C298&gt;0,1,0)),0)</f>
        <v>0</v>
      </c>
      <c r="B298" s="146">
        <f>IF(C298=2,SUM(MAX($B$3:B297),IF(C298=2,1,0)),0)</f>
        <v>0</v>
      </c>
      <c r="C298" s="161">
        <f t="shared" si="51"/>
        <v>0</v>
      </c>
      <c r="D298" s="116" t="s">
        <v>208</v>
      </c>
      <c r="E298" s="118" t="s">
        <v>209</v>
      </c>
      <c r="F298" s="118" t="str">
        <f t="shared" si="57"/>
        <v>LF</v>
      </c>
      <c r="G298" s="119"/>
      <c r="H298" s="120" t="str">
        <f t="shared" si="58"/>
        <v/>
      </c>
      <c r="I298" s="121"/>
      <c r="J298" s="120" t="str">
        <f t="shared" si="59"/>
        <v/>
      </c>
      <c r="L298" s="204" t="str">
        <f t="shared" si="52"/>
        <v/>
      </c>
    </row>
    <row r="299" spans="1:12" ht="15" customHeight="1" x14ac:dyDescent="0.2">
      <c r="A299" s="146">
        <f>IF(C299&gt;0,SUM(MAX($A$3:A298),IF(C299&gt;0,1,0)),0)</f>
        <v>0</v>
      </c>
      <c r="B299" s="146">
        <f>IF(C299=2,SUM(MAX($B$3:B298),IF(C299=2,1,0)),0)</f>
        <v>0</v>
      </c>
      <c r="C299" s="161">
        <f t="shared" si="51"/>
        <v>0</v>
      </c>
      <c r="D299" s="116" t="s">
        <v>210</v>
      </c>
      <c r="E299" s="118" t="s">
        <v>211</v>
      </c>
      <c r="F299" s="118" t="str">
        <f t="shared" si="57"/>
        <v>LF</v>
      </c>
      <c r="G299" s="119"/>
      <c r="H299" s="120" t="str">
        <f t="shared" si="58"/>
        <v/>
      </c>
      <c r="I299" s="121"/>
      <c r="J299" s="120" t="str">
        <f t="shared" si="59"/>
        <v/>
      </c>
      <c r="L299" s="204" t="str">
        <f t="shared" si="52"/>
        <v/>
      </c>
    </row>
    <row r="300" spans="1:12" ht="15" customHeight="1" x14ac:dyDescent="0.2">
      <c r="A300" s="146">
        <f>IF(C300&gt;0,SUM(MAX($A$3:A299),IF(C300&gt;0,1,0)),0)</f>
        <v>0</v>
      </c>
      <c r="B300" s="146">
        <f>IF(C300=2,SUM(MAX($B$3:B299),IF(C300=2,1,0)),0)</f>
        <v>0</v>
      </c>
      <c r="C300" s="161">
        <f t="shared" si="51"/>
        <v>0</v>
      </c>
      <c r="D300" s="116" t="s">
        <v>212</v>
      </c>
      <c r="E300" s="118" t="s">
        <v>213</v>
      </c>
      <c r="F300" s="118" t="str">
        <f t="shared" si="57"/>
        <v>LF</v>
      </c>
      <c r="G300" s="119"/>
      <c r="H300" s="120" t="str">
        <f t="shared" si="58"/>
        <v/>
      </c>
      <c r="I300" s="121"/>
      <c r="J300" s="120" t="str">
        <f t="shared" si="59"/>
        <v/>
      </c>
      <c r="L300" s="204" t="str">
        <f t="shared" si="52"/>
        <v/>
      </c>
    </row>
    <row r="301" spans="1:12" ht="15" customHeight="1" x14ac:dyDescent="0.2">
      <c r="A301" s="146">
        <f>IF(C301&gt;0,SUM(MAX($A$3:A300),IF(C301&gt;0,1,0)),0)</f>
        <v>0</v>
      </c>
      <c r="B301" s="146">
        <f>IF(C301=2,SUM(MAX($B$3:B300),IF(C301=2,1,0)),0)</f>
        <v>0</v>
      </c>
      <c r="C301" s="161">
        <f t="shared" si="51"/>
        <v>0</v>
      </c>
      <c r="D301" s="116" t="s">
        <v>214</v>
      </c>
      <c r="E301" s="118" t="s">
        <v>215</v>
      </c>
      <c r="F301" s="118" t="str">
        <f t="shared" si="57"/>
        <v>LF</v>
      </c>
      <c r="G301" s="119"/>
      <c r="H301" s="120" t="str">
        <f t="shared" si="58"/>
        <v/>
      </c>
      <c r="I301" s="121"/>
      <c r="J301" s="120" t="str">
        <f t="shared" si="59"/>
        <v/>
      </c>
      <c r="L301" s="204" t="str">
        <f t="shared" si="52"/>
        <v/>
      </c>
    </row>
    <row r="302" spans="1:12" ht="15" customHeight="1" x14ac:dyDescent="0.2">
      <c r="A302" s="146">
        <f>IF(C302&gt;0,SUM(MAX($A$3:A301),IF(C302&gt;0,1,0)),0)</f>
        <v>0</v>
      </c>
      <c r="B302" s="146">
        <f>IF(C302=2,SUM(MAX($B$3:B301),IF(C302=2,1,0)),0)</f>
        <v>0</v>
      </c>
      <c r="C302" s="161">
        <f t="shared" si="51"/>
        <v>0</v>
      </c>
      <c r="D302" s="116" t="s">
        <v>216</v>
      </c>
      <c r="E302" s="118" t="s">
        <v>217</v>
      </c>
      <c r="F302" s="118" t="str">
        <f t="shared" si="57"/>
        <v>LF</v>
      </c>
      <c r="G302" s="119"/>
      <c r="H302" s="120" t="str">
        <f t="shared" si="58"/>
        <v/>
      </c>
      <c r="I302" s="121"/>
      <c r="J302" s="120" t="str">
        <f t="shared" si="59"/>
        <v/>
      </c>
      <c r="L302" s="204" t="str">
        <f t="shared" si="52"/>
        <v/>
      </c>
    </row>
    <row r="303" spans="1:12" ht="15" customHeight="1" x14ac:dyDescent="0.2">
      <c r="A303" s="146">
        <f>IF(C303&gt;0,SUM(MAX($A$3:A302),IF(C303&gt;0,1,0)),0)</f>
        <v>0</v>
      </c>
      <c r="B303" s="146">
        <f>IF(C303=2,SUM(MAX($B$3:B302),IF(C303=2,1,0)),0)</f>
        <v>0</v>
      </c>
      <c r="C303" s="161">
        <f t="shared" si="51"/>
        <v>0</v>
      </c>
      <c r="D303" s="116" t="s">
        <v>218</v>
      </c>
      <c r="E303" s="118" t="s">
        <v>219</v>
      </c>
      <c r="F303" s="118" t="str">
        <f t="shared" si="57"/>
        <v>LF</v>
      </c>
      <c r="G303" s="119"/>
      <c r="H303" s="120" t="str">
        <f t="shared" si="58"/>
        <v/>
      </c>
      <c r="I303" s="121"/>
      <c r="J303" s="120" t="str">
        <f t="shared" si="59"/>
        <v/>
      </c>
      <c r="L303" s="204" t="str">
        <f t="shared" si="52"/>
        <v/>
      </c>
    </row>
    <row r="304" spans="1:12" ht="15" customHeight="1" x14ac:dyDescent="0.2">
      <c r="A304" s="146">
        <f>IF(C304&gt;0,SUM(MAX($A$3:A303),IF(C304&gt;0,1,0)),0)</f>
        <v>0</v>
      </c>
      <c r="B304" s="146">
        <f>IF(C304=2,SUM(MAX($B$3:B303),IF(C304=2,1,0)),0)</f>
        <v>0</v>
      </c>
      <c r="C304" s="161">
        <f t="shared" si="51"/>
        <v>0</v>
      </c>
      <c r="D304" s="116" t="s">
        <v>220</v>
      </c>
      <c r="E304" s="118" t="s">
        <v>221</v>
      </c>
      <c r="F304" s="118" t="str">
        <f t="shared" si="57"/>
        <v>LF</v>
      </c>
      <c r="G304" s="119"/>
      <c r="H304" s="120" t="str">
        <f t="shared" si="58"/>
        <v/>
      </c>
      <c r="I304" s="121"/>
      <c r="J304" s="120" t="str">
        <f t="shared" si="59"/>
        <v/>
      </c>
      <c r="L304" s="204" t="str">
        <f t="shared" si="52"/>
        <v/>
      </c>
    </row>
    <row r="305" spans="1:12" ht="15" customHeight="1" x14ac:dyDescent="0.2">
      <c r="A305" s="146">
        <f>IF(C305&gt;0,SUM(MAX($A$3:A304),IF(C305&gt;0,1,0)),0)</f>
        <v>0</v>
      </c>
      <c r="B305" s="146">
        <f>IF(C305=2,SUM(MAX($B$3:B304),IF(C305=2,1,0)),0)</f>
        <v>0</v>
      </c>
      <c r="C305" s="161">
        <f t="shared" si="51"/>
        <v>0</v>
      </c>
      <c r="D305" s="116" t="s">
        <v>222</v>
      </c>
      <c r="E305" s="118" t="s">
        <v>223</v>
      </c>
      <c r="F305" s="118" t="str">
        <f t="shared" si="57"/>
        <v>LF</v>
      </c>
      <c r="G305" s="119"/>
      <c r="H305" s="120" t="str">
        <f t="shared" si="58"/>
        <v/>
      </c>
      <c r="I305" s="121"/>
      <c r="J305" s="120" t="str">
        <f t="shared" si="59"/>
        <v/>
      </c>
      <c r="L305" s="204" t="str">
        <f t="shared" si="52"/>
        <v/>
      </c>
    </row>
    <row r="306" spans="1:12" ht="15" customHeight="1" x14ac:dyDescent="0.2">
      <c r="A306" s="146">
        <f>IF(C306&gt;0,SUM(MAX($A$3:A305),IF(C306&gt;0,1,0)),0)</f>
        <v>0</v>
      </c>
      <c r="B306" s="146">
        <f>IF(C306=2,SUM(MAX($B$3:B305),IF(C306=2,1,0)),0)</f>
        <v>0</v>
      </c>
      <c r="C306" s="161">
        <f t="shared" si="51"/>
        <v>0</v>
      </c>
      <c r="D306" s="116" t="s">
        <v>224</v>
      </c>
      <c r="E306" s="118" t="s">
        <v>225</v>
      </c>
      <c r="F306" s="118" t="str">
        <f t="shared" si="57"/>
        <v>LF</v>
      </c>
      <c r="G306" s="119"/>
      <c r="H306" s="120" t="str">
        <f t="shared" si="58"/>
        <v/>
      </c>
      <c r="I306" s="121"/>
      <c r="J306" s="120" t="str">
        <f t="shared" si="59"/>
        <v/>
      </c>
      <c r="L306" s="204" t="str">
        <f t="shared" si="52"/>
        <v/>
      </c>
    </row>
    <row r="307" spans="1:12" ht="15" customHeight="1" x14ac:dyDescent="0.2">
      <c r="A307" s="146">
        <f>IF(C307&gt;0,SUM(MAX($A$3:A306),IF(C307&gt;0,1,0)),0)</f>
        <v>0</v>
      </c>
      <c r="B307" s="146">
        <f>IF(C307=2,SUM(MAX($B$3:B306),IF(C307=2,1,0)),0)</f>
        <v>0</v>
      </c>
      <c r="C307" s="161">
        <f t="shared" si="51"/>
        <v>0</v>
      </c>
      <c r="D307" s="116">
        <v>717368</v>
      </c>
      <c r="E307" s="118" t="s">
        <v>527</v>
      </c>
      <c r="F307" s="118" t="str">
        <f t="shared" si="57"/>
        <v>LF</v>
      </c>
      <c r="G307" s="119"/>
      <c r="H307" s="120" t="str">
        <f t="shared" si="58"/>
        <v/>
      </c>
      <c r="I307" s="121"/>
      <c r="J307" s="120" t="str">
        <f t="shared" si="59"/>
        <v/>
      </c>
      <c r="L307" s="204" t="str">
        <f t="shared" si="52"/>
        <v/>
      </c>
    </row>
    <row r="308" spans="1:12" ht="15" customHeight="1" x14ac:dyDescent="0.2">
      <c r="A308" s="146">
        <f>IF(C308&gt;0,SUM(MAX($A$3:A307),IF(C308&gt;0,1,0)),0)</f>
        <v>0</v>
      </c>
      <c r="B308" s="146">
        <f>IF(C308=2,SUM(MAX($B$3:B307),IF(C308=2,1,0)),0)</f>
        <v>0</v>
      </c>
      <c r="C308" s="161">
        <f t="shared" si="51"/>
        <v>0</v>
      </c>
      <c r="D308" s="116">
        <v>717370</v>
      </c>
      <c r="E308" s="118" t="s">
        <v>528</v>
      </c>
      <c r="F308" s="118" t="str">
        <f t="shared" si="57"/>
        <v>LF</v>
      </c>
      <c r="G308" s="119"/>
      <c r="H308" s="120" t="str">
        <f t="shared" si="58"/>
        <v/>
      </c>
      <c r="I308" s="121"/>
      <c r="J308" s="120" t="str">
        <f t="shared" si="59"/>
        <v/>
      </c>
      <c r="L308" s="204" t="str">
        <f t="shared" si="52"/>
        <v/>
      </c>
    </row>
    <row r="309" spans="1:12" ht="15" customHeight="1" x14ac:dyDescent="0.2">
      <c r="A309" s="146">
        <f>IF(C309&gt;0,SUM(MAX($A$3:A308),IF(C309&gt;0,1,0)),0)</f>
        <v>0</v>
      </c>
      <c r="B309" s="146">
        <f>IF(C309=2,SUM(MAX($B$3:B308),IF(C309=2,1,0)),0)</f>
        <v>0</v>
      </c>
      <c r="C309" s="161">
        <f t="shared" si="51"/>
        <v>0</v>
      </c>
      <c r="D309" s="116">
        <v>717372</v>
      </c>
      <c r="E309" s="118" t="s">
        <v>529</v>
      </c>
      <c r="F309" s="118" t="str">
        <f t="shared" si="57"/>
        <v>LF</v>
      </c>
      <c r="G309" s="119"/>
      <c r="H309" s="120" t="str">
        <f t="shared" si="58"/>
        <v/>
      </c>
      <c r="I309" s="121"/>
      <c r="J309" s="120" t="str">
        <f t="shared" si="59"/>
        <v/>
      </c>
      <c r="L309" s="204" t="str">
        <f t="shared" si="52"/>
        <v/>
      </c>
    </row>
    <row r="310" spans="1:12" ht="15" customHeight="1" x14ac:dyDescent="0.2">
      <c r="A310" s="146">
        <f>IF(C310&gt;0,SUM(MAX($A$3:A309),IF(C310&gt;0,1,0)),0)</f>
        <v>0</v>
      </c>
      <c r="B310" s="146">
        <f>IF(C310=2,SUM(MAX($B$3:B309),IF(C310=2,1,0)),0)</f>
        <v>0</v>
      </c>
      <c r="C310" s="161">
        <f t="shared" si="51"/>
        <v>0</v>
      </c>
      <c r="D310" s="116">
        <v>717374</v>
      </c>
      <c r="E310" s="118" t="s">
        <v>530</v>
      </c>
      <c r="F310" s="118" t="str">
        <f t="shared" si="57"/>
        <v>LF</v>
      </c>
      <c r="G310" s="119"/>
      <c r="H310" s="120" t="str">
        <f t="shared" si="58"/>
        <v/>
      </c>
      <c r="I310" s="121"/>
      <c r="J310" s="120" t="str">
        <f t="shared" si="59"/>
        <v/>
      </c>
      <c r="L310" s="204" t="str">
        <f t="shared" si="52"/>
        <v/>
      </c>
    </row>
    <row r="311" spans="1:12" ht="15" customHeight="1" x14ac:dyDescent="0.2">
      <c r="A311" s="146">
        <f>IF(C311&gt;0,SUM(MAX($A$3:A310),IF(C311&gt;0,1,0)),0)</f>
        <v>0</v>
      </c>
      <c r="B311" s="146">
        <f>IF(C311=2,SUM(MAX($B$3:B310),IF(C311=2,1,0)),0)</f>
        <v>0</v>
      </c>
      <c r="C311" s="161">
        <f t="shared" si="51"/>
        <v>0</v>
      </c>
      <c r="D311" s="116">
        <v>717376</v>
      </c>
      <c r="E311" s="118" t="s">
        <v>531</v>
      </c>
      <c r="F311" s="118" t="str">
        <f t="shared" si="57"/>
        <v>LF</v>
      </c>
      <c r="G311" s="119"/>
      <c r="H311" s="120" t="str">
        <f t="shared" si="58"/>
        <v/>
      </c>
      <c r="I311" s="121"/>
      <c r="J311" s="120" t="str">
        <f t="shared" si="59"/>
        <v/>
      </c>
      <c r="L311" s="204" t="str">
        <f t="shared" si="52"/>
        <v/>
      </c>
    </row>
    <row r="312" spans="1:12" ht="15" customHeight="1" x14ac:dyDescent="0.2">
      <c r="A312" s="146">
        <f>IF(C312&gt;0,SUM(MAX($A$3:A311),IF(C312&gt;0,1,0)),0)</f>
        <v>0</v>
      </c>
      <c r="B312" s="146">
        <f>IF(C312=2,SUM(MAX($B$3:B311),IF(C312=2,1,0)),0)</f>
        <v>0</v>
      </c>
      <c r="C312" s="161">
        <f t="shared" si="51"/>
        <v>0</v>
      </c>
      <c r="D312" s="116">
        <v>717378</v>
      </c>
      <c r="E312" s="118" t="s">
        <v>533</v>
      </c>
      <c r="F312" s="118" t="str">
        <f t="shared" si="57"/>
        <v>LF</v>
      </c>
      <c r="G312" s="119"/>
      <c r="H312" s="120" t="str">
        <f t="shared" si="58"/>
        <v/>
      </c>
      <c r="I312" s="121"/>
      <c r="J312" s="120" t="str">
        <f t="shared" si="59"/>
        <v/>
      </c>
      <c r="L312" s="204" t="str">
        <f t="shared" si="52"/>
        <v/>
      </c>
    </row>
    <row r="313" spans="1:12" ht="15" customHeight="1" x14ac:dyDescent="0.2">
      <c r="A313" s="146">
        <f>IF(C313&gt;0,SUM(MAX($A$3:A312),IF(C313&gt;0,1,0)),0)</f>
        <v>0</v>
      </c>
      <c r="B313" s="146">
        <f>IF(C313=2,SUM(MAX($B$3:B312),IF(C313=2,1,0)),0)</f>
        <v>0</v>
      </c>
      <c r="C313" s="161">
        <f t="shared" si="51"/>
        <v>0</v>
      </c>
      <c r="D313" s="116">
        <v>717384</v>
      </c>
      <c r="E313" s="118" t="s">
        <v>532</v>
      </c>
      <c r="F313" s="118" t="str">
        <f t="shared" si="57"/>
        <v>LF</v>
      </c>
      <c r="G313" s="119"/>
      <c r="H313" s="120" t="str">
        <f t="shared" si="58"/>
        <v/>
      </c>
      <c r="I313" s="121"/>
      <c r="J313" s="120" t="str">
        <f t="shared" si="59"/>
        <v/>
      </c>
      <c r="L313" s="204" t="str">
        <f t="shared" si="52"/>
        <v/>
      </c>
    </row>
    <row r="314" spans="1:12" ht="15" customHeight="1" x14ac:dyDescent="0.2">
      <c r="A314" s="146">
        <f>IF(C314&gt;0,SUM(MAX($A$3:A313),IF(C314&gt;0,1,0)),0)</f>
        <v>0</v>
      </c>
      <c r="B314" s="146">
        <f>IF(C314=2,SUM(MAX($B$3:B313),IF(C314=2,1,0)),0)</f>
        <v>0</v>
      </c>
      <c r="C314" s="161">
        <f t="shared" si="51"/>
        <v>0</v>
      </c>
      <c r="D314" s="116">
        <v>717413</v>
      </c>
      <c r="E314" s="118" t="s">
        <v>535</v>
      </c>
      <c r="F314" s="118" t="str">
        <f t="shared" si="57"/>
        <v>LF</v>
      </c>
      <c r="G314" s="119"/>
      <c r="H314" s="120" t="str">
        <f t="shared" si="58"/>
        <v/>
      </c>
      <c r="I314" s="121"/>
      <c r="J314" s="120" t="str">
        <f t="shared" si="59"/>
        <v/>
      </c>
      <c r="L314" s="204" t="str">
        <f t="shared" si="52"/>
        <v/>
      </c>
    </row>
    <row r="315" spans="1:12" ht="15" customHeight="1" x14ac:dyDescent="0.2">
      <c r="A315" s="146">
        <f>IF(C315&gt;0,SUM(MAX($A$3:A314),IF(C315&gt;0,1,0)),0)</f>
        <v>0</v>
      </c>
      <c r="B315" s="146">
        <f>IF(C315=2,SUM(MAX($B$3:B314),IF(C315=2,1,0)),0)</f>
        <v>0</v>
      </c>
      <c r="C315" s="161">
        <f t="shared" si="51"/>
        <v>0</v>
      </c>
      <c r="D315" s="116" t="s">
        <v>226</v>
      </c>
      <c r="E315" s="118" t="s">
        <v>227</v>
      </c>
      <c r="F315" s="118" t="str">
        <f t="shared" ref="F315:F346" si="60">IFERROR(VLOOKUP(VALUE(D315),BIDITEM,3,FALSE),"")</f>
        <v>LF</v>
      </c>
      <c r="G315" s="119"/>
      <c r="H315" s="120" t="str">
        <f t="shared" ref="H315:H346" si="61">IF(AND(G315&gt;0,I315=0),IFERROR(VLOOKUP(VALUE(D315),BIDITEM,4,FALSE),""),"")</f>
        <v/>
      </c>
      <c r="I315" s="121"/>
      <c r="J315" s="120" t="str">
        <f t="shared" si="59"/>
        <v/>
      </c>
      <c r="L315" s="204" t="str">
        <f t="shared" si="52"/>
        <v/>
      </c>
    </row>
    <row r="316" spans="1:12" ht="15" customHeight="1" x14ac:dyDescent="0.2">
      <c r="A316" s="146">
        <f>IF(C316&gt;0,SUM(MAX($A$3:A315),IF(C316&gt;0,1,0)),0)</f>
        <v>0</v>
      </c>
      <c r="B316" s="146">
        <f>IF(C316=2,SUM(MAX($B$3:B315),IF(C316=2,1,0)),0)</f>
        <v>0</v>
      </c>
      <c r="C316" s="161">
        <f t="shared" si="51"/>
        <v>0</v>
      </c>
      <c r="D316" s="116" t="s">
        <v>228</v>
      </c>
      <c r="E316" s="118" t="s">
        <v>229</v>
      </c>
      <c r="F316" s="118" t="str">
        <f t="shared" si="60"/>
        <v>LF</v>
      </c>
      <c r="G316" s="119"/>
      <c r="H316" s="120" t="str">
        <f t="shared" si="61"/>
        <v/>
      </c>
      <c r="I316" s="121"/>
      <c r="J316" s="120" t="str">
        <f t="shared" si="59"/>
        <v/>
      </c>
      <c r="L316" s="204" t="str">
        <f t="shared" si="52"/>
        <v/>
      </c>
    </row>
    <row r="317" spans="1:12" ht="15" customHeight="1" x14ac:dyDescent="0.2">
      <c r="A317" s="146">
        <f>IF(C317&gt;0,SUM(MAX($A$3:A316),IF(C317&gt;0,1,0)),0)</f>
        <v>0</v>
      </c>
      <c r="B317" s="146">
        <f>IF(C317=2,SUM(MAX($B$3:B316),IF(C317=2,1,0)),0)</f>
        <v>0</v>
      </c>
      <c r="C317" s="161">
        <f t="shared" si="51"/>
        <v>0</v>
      </c>
      <c r="D317" s="116" t="s">
        <v>230</v>
      </c>
      <c r="E317" s="118" t="s">
        <v>231</v>
      </c>
      <c r="F317" s="118" t="str">
        <f t="shared" si="60"/>
        <v>LF</v>
      </c>
      <c r="G317" s="119"/>
      <c r="H317" s="120" t="str">
        <f t="shared" si="61"/>
        <v/>
      </c>
      <c r="I317" s="121"/>
      <c r="J317" s="120" t="str">
        <f t="shared" si="59"/>
        <v/>
      </c>
      <c r="L317" s="204" t="str">
        <f t="shared" si="52"/>
        <v/>
      </c>
    </row>
    <row r="318" spans="1:12" ht="15" customHeight="1" x14ac:dyDescent="0.2">
      <c r="A318" s="146">
        <f>IF(C318&gt;0,SUM(MAX($A$3:A317),IF(C318&gt;0,1,0)),0)</f>
        <v>0</v>
      </c>
      <c r="B318" s="146">
        <f>IF(C318=2,SUM(MAX($B$3:B317),IF(C318=2,1,0)),0)</f>
        <v>0</v>
      </c>
      <c r="C318" s="161">
        <f t="shared" si="51"/>
        <v>0</v>
      </c>
      <c r="D318" s="116" t="s">
        <v>232</v>
      </c>
      <c r="E318" s="118" t="s">
        <v>233</v>
      </c>
      <c r="F318" s="118" t="str">
        <f t="shared" si="60"/>
        <v>LF</v>
      </c>
      <c r="G318" s="119"/>
      <c r="H318" s="120" t="str">
        <f t="shared" si="61"/>
        <v/>
      </c>
      <c r="I318" s="121"/>
      <c r="J318" s="120" t="str">
        <f t="shared" si="59"/>
        <v/>
      </c>
      <c r="L318" s="204" t="str">
        <f t="shared" si="52"/>
        <v/>
      </c>
    </row>
    <row r="319" spans="1:12" ht="15" customHeight="1" x14ac:dyDescent="0.2">
      <c r="A319" s="146">
        <f>IF(C319&gt;0,SUM(MAX($A$3:A318),IF(C319&gt;0,1,0)),0)</f>
        <v>0</v>
      </c>
      <c r="B319" s="146">
        <f>IF(C319=2,SUM(MAX($B$3:B318),IF(C319=2,1,0)),0)</f>
        <v>0</v>
      </c>
      <c r="C319" s="161">
        <f t="shared" si="51"/>
        <v>0</v>
      </c>
      <c r="D319" s="116" t="s">
        <v>234</v>
      </c>
      <c r="E319" s="118" t="s">
        <v>235</v>
      </c>
      <c r="F319" s="118" t="str">
        <f t="shared" si="60"/>
        <v>LF</v>
      </c>
      <c r="G319" s="119"/>
      <c r="H319" s="120" t="str">
        <f t="shared" si="61"/>
        <v/>
      </c>
      <c r="I319" s="121"/>
      <c r="J319" s="120" t="str">
        <f t="shared" si="59"/>
        <v/>
      </c>
      <c r="L319" s="204" t="str">
        <f t="shared" si="52"/>
        <v/>
      </c>
    </row>
    <row r="320" spans="1:12" ht="15" customHeight="1" x14ac:dyDescent="0.2">
      <c r="A320" s="146">
        <f>IF(C320&gt;0,SUM(MAX($A$3:A319),IF(C320&gt;0,1,0)),0)</f>
        <v>0</v>
      </c>
      <c r="B320" s="146">
        <f>IF(C320=2,SUM(MAX($B$3:B319),IF(C320=2,1,0)),0)</f>
        <v>0</v>
      </c>
      <c r="C320" s="161">
        <f t="shared" si="51"/>
        <v>0</v>
      </c>
      <c r="D320" s="116" t="s">
        <v>236</v>
      </c>
      <c r="E320" s="118" t="s">
        <v>237</v>
      </c>
      <c r="F320" s="118" t="str">
        <f t="shared" si="60"/>
        <v>LF</v>
      </c>
      <c r="G320" s="119"/>
      <c r="H320" s="120" t="str">
        <f t="shared" si="61"/>
        <v/>
      </c>
      <c r="I320" s="121"/>
      <c r="J320" s="120" t="str">
        <f t="shared" si="59"/>
        <v/>
      </c>
      <c r="L320" s="204" t="str">
        <f t="shared" si="52"/>
        <v/>
      </c>
    </row>
    <row r="321" spans="1:12" ht="15" customHeight="1" x14ac:dyDescent="0.2">
      <c r="A321" s="146">
        <f>IF(C321&gt;0,SUM(MAX($A$3:A320),IF(C321&gt;0,1,0)),0)</f>
        <v>0</v>
      </c>
      <c r="B321" s="146">
        <f>IF(C321=2,SUM(MAX($B$3:B320),IF(C321=2,1,0)),0)</f>
        <v>0</v>
      </c>
      <c r="C321" s="161">
        <f t="shared" si="51"/>
        <v>0</v>
      </c>
      <c r="D321" s="116">
        <v>717614</v>
      </c>
      <c r="E321" s="118" t="s">
        <v>536</v>
      </c>
      <c r="F321" s="118" t="str">
        <f t="shared" si="60"/>
        <v>LF</v>
      </c>
      <c r="G321" s="119"/>
      <c r="H321" s="120" t="str">
        <f t="shared" si="61"/>
        <v/>
      </c>
      <c r="I321" s="121"/>
      <c r="J321" s="120" t="str">
        <f t="shared" si="59"/>
        <v/>
      </c>
      <c r="L321" s="204" t="str">
        <f t="shared" si="52"/>
        <v/>
      </c>
    </row>
    <row r="322" spans="1:12" ht="15" customHeight="1" x14ac:dyDescent="0.2">
      <c r="A322" s="146">
        <f>IF(C322&gt;0,SUM(MAX($A$3:A321),IF(C322&gt;0,1,0)),0)</f>
        <v>0</v>
      </c>
      <c r="B322" s="146">
        <f>IF(C322=2,SUM(MAX($B$3:B321),IF(C322=2,1,0)),0)</f>
        <v>0</v>
      </c>
      <c r="C322" s="161">
        <f t="shared" si="51"/>
        <v>0</v>
      </c>
      <c r="D322" s="116" t="s">
        <v>238</v>
      </c>
      <c r="E322" s="118" t="s">
        <v>239</v>
      </c>
      <c r="F322" s="118" t="str">
        <f t="shared" si="60"/>
        <v>LF</v>
      </c>
      <c r="G322" s="119"/>
      <c r="H322" s="120" t="str">
        <f t="shared" si="61"/>
        <v/>
      </c>
      <c r="I322" s="121"/>
      <c r="J322" s="120" t="str">
        <f t="shared" si="59"/>
        <v/>
      </c>
      <c r="L322" s="204" t="str">
        <f t="shared" si="52"/>
        <v/>
      </c>
    </row>
    <row r="323" spans="1:12" ht="15" customHeight="1" x14ac:dyDescent="0.2">
      <c r="A323" s="146">
        <f>IF(C323&gt;0,SUM(MAX($A$3:A322),IF(C323&gt;0,1,0)),0)</f>
        <v>0</v>
      </c>
      <c r="B323" s="146">
        <f>IF(C323=2,SUM(MAX($B$3:B322),IF(C323=2,1,0)),0)</f>
        <v>0</v>
      </c>
      <c r="C323" s="161">
        <f t="shared" si="51"/>
        <v>0</v>
      </c>
      <c r="D323" s="116" t="s">
        <v>240</v>
      </c>
      <c r="E323" s="118" t="s">
        <v>241</v>
      </c>
      <c r="F323" s="118" t="str">
        <f t="shared" si="60"/>
        <v>LF</v>
      </c>
      <c r="G323" s="119"/>
      <c r="H323" s="120" t="str">
        <f t="shared" si="61"/>
        <v/>
      </c>
      <c r="I323" s="121"/>
      <c r="J323" s="120" t="str">
        <f t="shared" si="59"/>
        <v/>
      </c>
      <c r="L323" s="204" t="str">
        <f t="shared" si="52"/>
        <v/>
      </c>
    </row>
    <row r="324" spans="1:12" ht="15" customHeight="1" x14ac:dyDescent="0.2">
      <c r="A324" s="146">
        <f>IF(C324&gt;0,SUM(MAX($A$3:A323),IF(C324&gt;0,1,0)),0)</f>
        <v>0</v>
      </c>
      <c r="B324" s="146">
        <f>IF(C324=2,SUM(MAX($B$3:B323),IF(C324=2,1,0)),0)</f>
        <v>0</v>
      </c>
      <c r="C324" s="161">
        <f t="shared" si="51"/>
        <v>0</v>
      </c>
      <c r="D324" s="116" t="s">
        <v>242</v>
      </c>
      <c r="E324" s="118" t="s">
        <v>243</v>
      </c>
      <c r="F324" s="118" t="str">
        <f t="shared" si="60"/>
        <v>LF</v>
      </c>
      <c r="G324" s="119"/>
      <c r="H324" s="120" t="str">
        <f t="shared" si="61"/>
        <v/>
      </c>
      <c r="I324" s="121"/>
      <c r="J324" s="120" t="str">
        <f t="shared" si="59"/>
        <v/>
      </c>
      <c r="L324" s="204" t="str">
        <f t="shared" si="52"/>
        <v/>
      </c>
    </row>
    <row r="325" spans="1:12" ht="15" customHeight="1" x14ac:dyDescent="0.2">
      <c r="A325" s="146">
        <f>IF(C325&gt;0,SUM(MAX($A$3:A324),IF(C325&gt;0,1,0)),0)</f>
        <v>0</v>
      </c>
      <c r="B325" s="146">
        <f>IF(C325=2,SUM(MAX($B$3:B324),IF(C325=2,1,0)),0)</f>
        <v>0</v>
      </c>
      <c r="C325" s="161">
        <f t="shared" si="51"/>
        <v>0</v>
      </c>
      <c r="D325" s="116" t="s">
        <v>244</v>
      </c>
      <c r="E325" s="118" t="s">
        <v>245</v>
      </c>
      <c r="F325" s="118" t="str">
        <f t="shared" si="60"/>
        <v>LF</v>
      </c>
      <c r="G325" s="119"/>
      <c r="H325" s="120" t="str">
        <f t="shared" si="61"/>
        <v/>
      </c>
      <c r="I325" s="121"/>
      <c r="J325" s="120" t="str">
        <f t="shared" si="59"/>
        <v/>
      </c>
      <c r="L325" s="204" t="str">
        <f t="shared" si="52"/>
        <v/>
      </c>
    </row>
    <row r="326" spans="1:12" ht="15" customHeight="1" x14ac:dyDescent="0.2">
      <c r="A326" s="146">
        <f>IF(C326&gt;0,SUM(MAX($A$3:A325),IF(C326&gt;0,1,0)),0)</f>
        <v>0</v>
      </c>
      <c r="B326" s="146">
        <f>IF(C326=2,SUM(MAX($B$3:B325),IF(C326=2,1,0)),0)</f>
        <v>0</v>
      </c>
      <c r="C326" s="161">
        <f t="shared" ref="C326:C389" si="62">IF(G326&gt;0,1,0)</f>
        <v>0</v>
      </c>
      <c r="D326" s="116">
        <v>717656</v>
      </c>
      <c r="E326" s="118" t="s">
        <v>378</v>
      </c>
      <c r="F326" s="118" t="str">
        <f t="shared" si="60"/>
        <v>LF</v>
      </c>
      <c r="G326" s="119"/>
      <c r="H326" s="120" t="str">
        <f t="shared" si="61"/>
        <v/>
      </c>
      <c r="I326" s="121"/>
      <c r="J326" s="120" t="str">
        <f t="shared" si="59"/>
        <v/>
      </c>
      <c r="L326" s="204" t="str">
        <f t="shared" si="52"/>
        <v/>
      </c>
    </row>
    <row r="327" spans="1:12" ht="15" customHeight="1" x14ac:dyDescent="0.2">
      <c r="A327" s="146">
        <f>IF(C327&gt;0,SUM(MAX($A$3:A326),IF(C327&gt;0,1,0)),0)</f>
        <v>0</v>
      </c>
      <c r="B327" s="146">
        <f>IF(C327=2,SUM(MAX($B$3:B326),IF(C327=2,1,0)),0)</f>
        <v>0</v>
      </c>
      <c r="C327" s="161">
        <f t="shared" si="62"/>
        <v>0</v>
      </c>
      <c r="D327" s="116">
        <v>717658</v>
      </c>
      <c r="E327" s="118" t="s">
        <v>246</v>
      </c>
      <c r="F327" s="118" t="str">
        <f t="shared" si="60"/>
        <v>LF</v>
      </c>
      <c r="G327" s="119"/>
      <c r="H327" s="120" t="str">
        <f t="shared" si="61"/>
        <v/>
      </c>
      <c r="I327" s="121"/>
      <c r="J327" s="120" t="str">
        <f t="shared" si="59"/>
        <v/>
      </c>
      <c r="L327" s="204" t="str">
        <f t="shared" si="52"/>
        <v/>
      </c>
    </row>
    <row r="328" spans="1:12" ht="15" customHeight="1" x14ac:dyDescent="0.2">
      <c r="A328" s="146">
        <f>IF(C328&gt;0,SUM(MAX($A$3:A327),IF(C328&gt;0,1,0)),0)</f>
        <v>0</v>
      </c>
      <c r="B328" s="146">
        <f>IF(C328=2,SUM(MAX($B$3:B327),IF(C328=2,1,0)),0)</f>
        <v>0</v>
      </c>
      <c r="C328" s="161">
        <f t="shared" si="62"/>
        <v>0</v>
      </c>
      <c r="D328" s="116" t="s">
        <v>247</v>
      </c>
      <c r="E328" s="118" t="s">
        <v>248</v>
      </c>
      <c r="F328" s="118" t="str">
        <f t="shared" si="60"/>
        <v>LF</v>
      </c>
      <c r="G328" s="119"/>
      <c r="H328" s="120" t="str">
        <f t="shared" si="61"/>
        <v/>
      </c>
      <c r="I328" s="121"/>
      <c r="J328" s="120" t="str">
        <f t="shared" si="59"/>
        <v/>
      </c>
      <c r="L328" s="204" t="str">
        <f t="shared" si="52"/>
        <v/>
      </c>
    </row>
    <row r="329" spans="1:12" ht="15" customHeight="1" x14ac:dyDescent="0.2">
      <c r="A329" s="146">
        <f>IF(C329&gt;0,SUM(MAX($A$3:A328),IF(C329&gt;0,1,0)),0)</f>
        <v>0</v>
      </c>
      <c r="B329" s="146">
        <f>IF(C329=2,SUM(MAX($B$3:B328),IF(C329=2,1,0)),0)</f>
        <v>0</v>
      </c>
      <c r="C329" s="161">
        <f t="shared" si="62"/>
        <v>0</v>
      </c>
      <c r="D329" s="116" t="s">
        <v>249</v>
      </c>
      <c r="E329" s="118" t="s">
        <v>250</v>
      </c>
      <c r="F329" s="118" t="str">
        <f t="shared" si="60"/>
        <v>LF</v>
      </c>
      <c r="G329" s="119"/>
      <c r="H329" s="120" t="str">
        <f t="shared" si="61"/>
        <v/>
      </c>
      <c r="I329" s="121"/>
      <c r="J329" s="120" t="str">
        <f t="shared" si="59"/>
        <v/>
      </c>
      <c r="L329" s="204" t="str">
        <f t="shared" si="52"/>
        <v/>
      </c>
    </row>
    <row r="330" spans="1:12" ht="15" customHeight="1" x14ac:dyDescent="0.2">
      <c r="A330" s="146">
        <f>IF(C330&gt;0,SUM(MAX($A$3:A329),IF(C330&gt;0,1,0)),0)</f>
        <v>0</v>
      </c>
      <c r="B330" s="146">
        <f>IF(C330=2,SUM(MAX($B$3:B329),IF(C330=2,1,0)),0)</f>
        <v>0</v>
      </c>
      <c r="C330" s="161">
        <f t="shared" si="62"/>
        <v>0</v>
      </c>
      <c r="D330" s="116" t="s">
        <v>251</v>
      </c>
      <c r="E330" s="118" t="s">
        <v>252</v>
      </c>
      <c r="F330" s="118" t="str">
        <f t="shared" si="60"/>
        <v>LF</v>
      </c>
      <c r="G330" s="119"/>
      <c r="H330" s="120" t="str">
        <f t="shared" si="61"/>
        <v/>
      </c>
      <c r="I330" s="121"/>
      <c r="J330" s="120" t="str">
        <f t="shared" si="59"/>
        <v/>
      </c>
      <c r="L330" s="204" t="str">
        <f t="shared" ref="L330:L393" si="63">IF(C330&gt;0,ROW(),"")</f>
        <v/>
      </c>
    </row>
    <row r="331" spans="1:12" ht="15" customHeight="1" x14ac:dyDescent="0.2">
      <c r="A331" s="146">
        <f>IF(C331&gt;0,SUM(MAX($A$3:A330),IF(C331&gt;0,1,0)),0)</f>
        <v>0</v>
      </c>
      <c r="B331" s="146">
        <f>IF(C331=2,SUM(MAX($B$3:B330),IF(C331=2,1,0)),0)</f>
        <v>0</v>
      </c>
      <c r="C331" s="161">
        <f t="shared" si="62"/>
        <v>0</v>
      </c>
      <c r="D331" s="116">
        <v>717712</v>
      </c>
      <c r="E331" s="118" t="s">
        <v>538</v>
      </c>
      <c r="F331" s="118" t="str">
        <f t="shared" si="60"/>
        <v>LF</v>
      </c>
      <c r="G331" s="119"/>
      <c r="H331" s="120" t="str">
        <f t="shared" si="61"/>
        <v/>
      </c>
      <c r="I331" s="121"/>
      <c r="J331" s="120" t="str">
        <f t="shared" si="59"/>
        <v/>
      </c>
      <c r="L331" s="204" t="str">
        <f t="shared" si="63"/>
        <v/>
      </c>
    </row>
    <row r="332" spans="1:12" ht="15" customHeight="1" x14ac:dyDescent="0.2">
      <c r="A332" s="146">
        <f>IF(C332&gt;0,SUM(MAX($A$3:A331),IF(C332&gt;0,1,0)),0)</f>
        <v>0</v>
      </c>
      <c r="B332" s="146">
        <f>IF(C332=2,SUM(MAX($B$3:B331),IF(C332=2,1,0)),0)</f>
        <v>0</v>
      </c>
      <c r="C332" s="161">
        <f t="shared" si="62"/>
        <v>0</v>
      </c>
      <c r="D332" s="116" t="s">
        <v>253</v>
      </c>
      <c r="E332" s="118" t="s">
        <v>254</v>
      </c>
      <c r="F332" s="118" t="str">
        <f t="shared" si="60"/>
        <v>LF</v>
      </c>
      <c r="G332" s="119"/>
      <c r="H332" s="120" t="str">
        <f t="shared" si="61"/>
        <v/>
      </c>
      <c r="I332" s="121"/>
      <c r="J332" s="120" t="str">
        <f t="shared" si="59"/>
        <v/>
      </c>
      <c r="L332" s="204" t="str">
        <f t="shared" si="63"/>
        <v/>
      </c>
    </row>
    <row r="333" spans="1:12" ht="15" customHeight="1" x14ac:dyDescent="0.2">
      <c r="A333" s="146">
        <f>IF(C333&gt;0,SUM(MAX($A$3:A332),IF(C333&gt;0,1,0)),0)</f>
        <v>0</v>
      </c>
      <c r="B333" s="146">
        <f>IF(C333=2,SUM(MAX($B$3:B332),IF(C333=2,1,0)),0)</f>
        <v>0</v>
      </c>
      <c r="C333" s="161">
        <f t="shared" si="62"/>
        <v>0</v>
      </c>
      <c r="D333" s="116">
        <v>717728</v>
      </c>
      <c r="E333" s="118" t="s">
        <v>539</v>
      </c>
      <c r="F333" s="118" t="str">
        <f t="shared" si="60"/>
        <v>LF</v>
      </c>
      <c r="G333" s="119"/>
      <c r="H333" s="120" t="str">
        <f t="shared" si="61"/>
        <v/>
      </c>
      <c r="I333" s="121"/>
      <c r="J333" s="120" t="str">
        <f t="shared" si="59"/>
        <v/>
      </c>
      <c r="L333" s="204" t="str">
        <f t="shared" si="63"/>
        <v/>
      </c>
    </row>
    <row r="334" spans="1:12" ht="15" customHeight="1" x14ac:dyDescent="0.2">
      <c r="A334" s="146">
        <f>IF(C334&gt;0,SUM(MAX($A$3:A333),IF(C334&gt;0,1,0)),0)</f>
        <v>0</v>
      </c>
      <c r="B334" s="146">
        <f>IF(C334=2,SUM(MAX($B$3:B333),IF(C334=2,1,0)),0)</f>
        <v>0</v>
      </c>
      <c r="C334" s="161">
        <f t="shared" si="62"/>
        <v>0</v>
      </c>
      <c r="D334" s="116">
        <v>717730</v>
      </c>
      <c r="E334" s="118" t="s">
        <v>540</v>
      </c>
      <c r="F334" s="118" t="str">
        <f t="shared" si="60"/>
        <v>LF</v>
      </c>
      <c r="G334" s="119"/>
      <c r="H334" s="120" t="str">
        <f t="shared" si="61"/>
        <v/>
      </c>
      <c r="I334" s="121"/>
      <c r="J334" s="120" t="str">
        <f t="shared" si="59"/>
        <v/>
      </c>
      <c r="L334" s="204" t="str">
        <f t="shared" si="63"/>
        <v/>
      </c>
    </row>
    <row r="335" spans="1:12" ht="15" customHeight="1" x14ac:dyDescent="0.2">
      <c r="A335" s="146">
        <f>IF(C335&gt;0,SUM(MAX($A$3:A334),IF(C335&gt;0,1,0)),0)</f>
        <v>0</v>
      </c>
      <c r="B335" s="146">
        <f>IF(C335=2,SUM(MAX($B$3:B334),IF(C335=2,1,0)),0)</f>
        <v>0</v>
      </c>
      <c r="C335" s="161">
        <f t="shared" si="62"/>
        <v>0</v>
      </c>
      <c r="D335" s="116">
        <v>717732</v>
      </c>
      <c r="E335" s="118" t="s">
        <v>541</v>
      </c>
      <c r="F335" s="118" t="str">
        <f t="shared" si="60"/>
        <v>LF</v>
      </c>
      <c r="G335" s="119"/>
      <c r="H335" s="120" t="str">
        <f t="shared" si="61"/>
        <v/>
      </c>
      <c r="I335" s="121"/>
      <c r="J335" s="120" t="str">
        <f t="shared" si="59"/>
        <v/>
      </c>
      <c r="L335" s="204" t="str">
        <f t="shared" si="63"/>
        <v/>
      </c>
    </row>
    <row r="336" spans="1:12" ht="15" customHeight="1" x14ac:dyDescent="0.2">
      <c r="A336" s="146">
        <f>IF(C336&gt;0,SUM(MAX($A$3:A335),IF(C336&gt;0,1,0)),0)</f>
        <v>0</v>
      </c>
      <c r="B336" s="146">
        <f>IF(C336=2,SUM(MAX($B$3:B335),IF(C336=2,1,0)),0)</f>
        <v>0</v>
      </c>
      <c r="C336" s="161">
        <f t="shared" si="62"/>
        <v>0</v>
      </c>
      <c r="D336" s="116">
        <v>717735</v>
      </c>
      <c r="E336" s="118" t="s">
        <v>580</v>
      </c>
      <c r="F336" s="118" t="str">
        <f t="shared" si="60"/>
        <v>LF</v>
      </c>
      <c r="G336" s="119"/>
      <c r="H336" s="120" t="str">
        <f t="shared" si="61"/>
        <v/>
      </c>
      <c r="I336" s="121"/>
      <c r="J336" s="120" t="str">
        <f t="shared" si="59"/>
        <v/>
      </c>
      <c r="L336" s="204" t="str">
        <f t="shared" si="63"/>
        <v/>
      </c>
    </row>
    <row r="337" spans="1:12" ht="15" customHeight="1" x14ac:dyDescent="0.2">
      <c r="A337" s="146">
        <f>IF(C337&gt;0,SUM(MAX($A$3:A336),IF(C337&gt;0,1,0)),0)</f>
        <v>0</v>
      </c>
      <c r="B337" s="146">
        <f>IF(C337=2,SUM(MAX($B$3:B336),IF(C337=2,1,0)),0)</f>
        <v>0</v>
      </c>
      <c r="C337" s="161">
        <f t="shared" si="62"/>
        <v>0</v>
      </c>
      <c r="D337" s="116">
        <v>717738</v>
      </c>
      <c r="E337" s="118" t="s">
        <v>542</v>
      </c>
      <c r="F337" s="118" t="str">
        <f t="shared" si="60"/>
        <v>LF</v>
      </c>
      <c r="G337" s="119"/>
      <c r="H337" s="120" t="str">
        <f t="shared" si="61"/>
        <v/>
      </c>
      <c r="I337" s="121"/>
      <c r="J337" s="120" t="str">
        <f t="shared" si="59"/>
        <v/>
      </c>
      <c r="L337" s="204" t="str">
        <f t="shared" si="63"/>
        <v/>
      </c>
    </row>
    <row r="338" spans="1:12" ht="15" customHeight="1" x14ac:dyDescent="0.2">
      <c r="A338" s="146">
        <f>IF(C338&gt;0,SUM(MAX($A$3:A337),IF(C338&gt;0,1,0)),0)</f>
        <v>0</v>
      </c>
      <c r="B338" s="146">
        <f>IF(C338=2,SUM(MAX($B$3:B337),IF(C338=2,1,0)),0)</f>
        <v>0</v>
      </c>
      <c r="C338" s="161">
        <f t="shared" si="62"/>
        <v>0</v>
      </c>
      <c r="D338" s="116">
        <v>717744</v>
      </c>
      <c r="E338" s="118" t="s">
        <v>543</v>
      </c>
      <c r="F338" s="118" t="str">
        <f t="shared" si="60"/>
        <v>LF</v>
      </c>
      <c r="G338" s="119"/>
      <c r="H338" s="120" t="str">
        <f t="shared" si="61"/>
        <v/>
      </c>
      <c r="I338" s="121"/>
      <c r="J338" s="120" t="str">
        <f t="shared" si="59"/>
        <v/>
      </c>
      <c r="L338" s="204" t="str">
        <f t="shared" si="63"/>
        <v/>
      </c>
    </row>
    <row r="339" spans="1:12" ht="15" customHeight="1" x14ac:dyDescent="0.2">
      <c r="A339" s="146">
        <f>IF(C339&gt;0,SUM(MAX($A$3:A338),IF(C339&gt;0,1,0)),0)</f>
        <v>0</v>
      </c>
      <c r="B339" s="146">
        <f>IF(C339=2,SUM(MAX($B$3:B338),IF(C339=2,1,0)),0)</f>
        <v>0</v>
      </c>
      <c r="C339" s="161">
        <f t="shared" si="62"/>
        <v>0</v>
      </c>
      <c r="D339" s="116" t="s">
        <v>255</v>
      </c>
      <c r="E339" s="118" t="s">
        <v>256</v>
      </c>
      <c r="F339" s="118" t="str">
        <f t="shared" si="60"/>
        <v>LF</v>
      </c>
      <c r="G339" s="119"/>
      <c r="H339" s="120" t="str">
        <f t="shared" si="61"/>
        <v/>
      </c>
      <c r="I339" s="121"/>
      <c r="J339" s="120" t="str">
        <f t="shared" si="59"/>
        <v/>
      </c>
      <c r="L339" s="204" t="str">
        <f t="shared" si="63"/>
        <v/>
      </c>
    </row>
    <row r="340" spans="1:12" ht="15" customHeight="1" x14ac:dyDescent="0.2">
      <c r="A340" s="146">
        <f>IF(C340&gt;0,SUM(MAX($A$3:A339),IF(C340&gt;0,1,0)),0)</f>
        <v>0</v>
      </c>
      <c r="B340" s="146">
        <f>IF(C340=2,SUM(MAX($B$3:B339),IF(C340=2,1,0)),0)</f>
        <v>0</v>
      </c>
      <c r="C340" s="161">
        <f t="shared" si="62"/>
        <v>0</v>
      </c>
      <c r="D340" s="116" t="s">
        <v>257</v>
      </c>
      <c r="E340" s="118" t="s">
        <v>258</v>
      </c>
      <c r="F340" s="118" t="str">
        <f t="shared" si="60"/>
        <v>LF</v>
      </c>
      <c r="G340" s="119"/>
      <c r="H340" s="120" t="str">
        <f t="shared" si="61"/>
        <v/>
      </c>
      <c r="I340" s="121"/>
      <c r="J340" s="120" t="str">
        <f t="shared" si="59"/>
        <v/>
      </c>
      <c r="L340" s="204" t="str">
        <f t="shared" si="63"/>
        <v/>
      </c>
    </row>
    <row r="341" spans="1:12" ht="15" customHeight="1" x14ac:dyDescent="0.2">
      <c r="A341" s="146">
        <f>IF(C341&gt;0,SUM(MAX($A$3:A340),IF(C341&gt;0,1,0)),0)</f>
        <v>0</v>
      </c>
      <c r="B341" s="146">
        <f>IF(C341=2,SUM(MAX($B$3:B340),IF(C341=2,1,0)),0)</f>
        <v>0</v>
      </c>
      <c r="C341" s="161">
        <f t="shared" si="62"/>
        <v>0</v>
      </c>
      <c r="D341" s="116" t="s">
        <v>259</v>
      </c>
      <c r="E341" s="118" t="s">
        <v>260</v>
      </c>
      <c r="F341" s="118" t="str">
        <f t="shared" si="60"/>
        <v>LF</v>
      </c>
      <c r="G341" s="119"/>
      <c r="H341" s="120" t="str">
        <f t="shared" si="61"/>
        <v/>
      </c>
      <c r="I341" s="121"/>
      <c r="J341" s="120" t="str">
        <f t="shared" si="59"/>
        <v/>
      </c>
      <c r="L341" s="204" t="str">
        <f t="shared" si="63"/>
        <v/>
      </c>
    </row>
    <row r="342" spans="1:12" ht="15" customHeight="1" x14ac:dyDescent="0.2">
      <c r="A342" s="146">
        <f>IF(C342&gt;0,SUM(MAX($A$3:A341),IF(C342&gt;0,1,0)),0)</f>
        <v>0</v>
      </c>
      <c r="B342" s="146">
        <f>IF(C342=2,SUM(MAX($B$3:B341),IF(C342=2,1,0)),0)</f>
        <v>0</v>
      </c>
      <c r="C342" s="161">
        <f t="shared" si="62"/>
        <v>0</v>
      </c>
      <c r="D342" s="116" t="s">
        <v>261</v>
      </c>
      <c r="E342" s="118" t="s">
        <v>262</v>
      </c>
      <c r="F342" s="118" t="str">
        <f t="shared" si="60"/>
        <v>LF</v>
      </c>
      <c r="G342" s="119"/>
      <c r="H342" s="120" t="str">
        <f t="shared" si="61"/>
        <v/>
      </c>
      <c r="I342" s="121"/>
      <c r="J342" s="120" t="str">
        <f t="shared" si="59"/>
        <v/>
      </c>
      <c r="L342" s="204" t="str">
        <f t="shared" si="63"/>
        <v/>
      </c>
    </row>
    <row r="343" spans="1:12" ht="15" customHeight="1" x14ac:dyDescent="0.2">
      <c r="A343" s="146">
        <f>IF(C343&gt;0,SUM(MAX($A$3:A342),IF(C343&gt;0,1,0)),0)</f>
        <v>0</v>
      </c>
      <c r="B343" s="146">
        <f>IF(C343=2,SUM(MAX($B$3:B342),IF(C343=2,1,0)),0)</f>
        <v>0</v>
      </c>
      <c r="C343" s="161">
        <f t="shared" si="62"/>
        <v>0</v>
      </c>
      <c r="D343" s="116" t="s">
        <v>263</v>
      </c>
      <c r="E343" s="118" t="s">
        <v>264</v>
      </c>
      <c r="F343" s="118" t="str">
        <f t="shared" si="60"/>
        <v>LF</v>
      </c>
      <c r="G343" s="119"/>
      <c r="H343" s="120" t="str">
        <f t="shared" si="61"/>
        <v/>
      </c>
      <c r="I343" s="121"/>
      <c r="J343" s="120" t="str">
        <f t="shared" si="59"/>
        <v/>
      </c>
      <c r="L343" s="204" t="str">
        <f t="shared" si="63"/>
        <v/>
      </c>
    </row>
    <row r="344" spans="1:12" ht="15" customHeight="1" x14ac:dyDescent="0.2">
      <c r="A344" s="146">
        <f>IF(C344&gt;0,SUM(MAX($A$3:A343),IF(C344&gt;0,1,0)),0)</f>
        <v>0</v>
      </c>
      <c r="B344" s="146">
        <f>IF(C344=2,SUM(MAX($B$3:B343),IF(C344=2,1,0)),0)</f>
        <v>0</v>
      </c>
      <c r="C344" s="161">
        <f t="shared" si="62"/>
        <v>0</v>
      </c>
      <c r="D344" s="116" t="s">
        <v>265</v>
      </c>
      <c r="E344" s="118" t="s">
        <v>266</v>
      </c>
      <c r="F344" s="118" t="str">
        <f t="shared" si="60"/>
        <v>LF</v>
      </c>
      <c r="G344" s="119"/>
      <c r="H344" s="120" t="str">
        <f t="shared" si="61"/>
        <v/>
      </c>
      <c r="I344" s="121"/>
      <c r="J344" s="120" t="str">
        <f t="shared" si="59"/>
        <v/>
      </c>
      <c r="L344" s="204" t="str">
        <f t="shared" si="63"/>
        <v/>
      </c>
    </row>
    <row r="345" spans="1:12" ht="15" customHeight="1" x14ac:dyDescent="0.2">
      <c r="A345" s="146">
        <f>IF(C345&gt;0,SUM(MAX($A$3:A344),IF(C345&gt;0,1,0)),0)</f>
        <v>0</v>
      </c>
      <c r="B345" s="146">
        <f>IF(C345=2,SUM(MAX($B$3:B344),IF(C345=2,1,0)),0)</f>
        <v>0</v>
      </c>
      <c r="C345" s="161">
        <f t="shared" si="62"/>
        <v>0</v>
      </c>
      <c r="D345" s="116">
        <v>717784</v>
      </c>
      <c r="E345" s="118" t="s">
        <v>537</v>
      </c>
      <c r="F345" s="118" t="str">
        <f t="shared" si="60"/>
        <v>LF</v>
      </c>
      <c r="G345" s="119"/>
      <c r="H345" s="120" t="str">
        <f t="shared" si="61"/>
        <v/>
      </c>
      <c r="I345" s="121"/>
      <c r="J345" s="120" t="str">
        <f t="shared" si="59"/>
        <v/>
      </c>
      <c r="L345" s="204" t="str">
        <f t="shared" si="63"/>
        <v/>
      </c>
    </row>
    <row r="346" spans="1:12" ht="15" customHeight="1" x14ac:dyDescent="0.2">
      <c r="A346" s="146">
        <f>IF(C346&gt;0,SUM(MAX($A$3:A345),IF(C346&gt;0,1,0)),0)</f>
        <v>0</v>
      </c>
      <c r="B346" s="146">
        <f>IF(C346=2,SUM(MAX($B$3:B345),IF(C346=2,1,0)),0)</f>
        <v>0</v>
      </c>
      <c r="C346" s="161">
        <f t="shared" si="62"/>
        <v>0</v>
      </c>
      <c r="D346" s="116" t="s">
        <v>267</v>
      </c>
      <c r="E346" s="118" t="s">
        <v>268</v>
      </c>
      <c r="F346" s="118" t="str">
        <f t="shared" si="60"/>
        <v>LF</v>
      </c>
      <c r="G346" s="119"/>
      <c r="H346" s="120" t="str">
        <f t="shared" si="61"/>
        <v/>
      </c>
      <c r="I346" s="121"/>
      <c r="J346" s="120" t="str">
        <f t="shared" si="59"/>
        <v/>
      </c>
      <c r="L346" s="204" t="str">
        <f t="shared" si="63"/>
        <v/>
      </c>
    </row>
    <row r="347" spans="1:12" ht="15" customHeight="1" x14ac:dyDescent="0.2">
      <c r="A347" s="146">
        <f>IF(C347&gt;0,SUM(MAX($A$3:A346),IF(C347&gt;0,1,0)),0)</f>
        <v>0</v>
      </c>
      <c r="B347" s="146">
        <f>IF(C347=2,SUM(MAX($B$3:B346),IF(C347=2,1,0)),0)</f>
        <v>0</v>
      </c>
      <c r="C347" s="161">
        <f t="shared" si="62"/>
        <v>0</v>
      </c>
      <c r="D347" s="116" t="s">
        <v>269</v>
      </c>
      <c r="E347" s="118" t="s">
        <v>270</v>
      </c>
      <c r="F347" s="118" t="str">
        <f t="shared" ref="F347:F367" si="64">IFERROR(VLOOKUP(VALUE(D347),BIDITEM,3,FALSE),"")</f>
        <v>LF</v>
      </c>
      <c r="G347" s="119"/>
      <c r="H347" s="120" t="str">
        <f t="shared" ref="H347:H367" si="65">IF(AND(G347&gt;0,I347=0),IFERROR(VLOOKUP(VALUE(D347),BIDITEM,4,FALSE),""),"")</f>
        <v/>
      </c>
      <c r="I347" s="121"/>
      <c r="J347" s="120" t="str">
        <f t="shared" ref="J347:J367" si="66">IF(AND(G347&gt;0,OR(H347&gt;0,I347&gt;0)),IF(I347&gt;0,PRODUCT(I347,G347),PRODUCT(H347,G347)),"")</f>
        <v/>
      </c>
      <c r="L347" s="204" t="str">
        <f t="shared" si="63"/>
        <v/>
      </c>
    </row>
    <row r="348" spans="1:12" ht="15" customHeight="1" x14ac:dyDescent="0.2">
      <c r="A348" s="146">
        <f>IF(C348&gt;0,SUM(MAX($A$3:A347),IF(C348&gt;0,1,0)),0)</f>
        <v>0</v>
      </c>
      <c r="B348" s="146">
        <f>IF(C348=2,SUM(MAX($B$3:B347),IF(C348=2,1,0)),0)</f>
        <v>0</v>
      </c>
      <c r="C348" s="161">
        <f t="shared" si="62"/>
        <v>0</v>
      </c>
      <c r="D348" s="116">
        <v>717790</v>
      </c>
      <c r="E348" s="118" t="s">
        <v>271</v>
      </c>
      <c r="F348" s="118" t="str">
        <f t="shared" si="64"/>
        <v>LF</v>
      </c>
      <c r="G348" s="119"/>
      <c r="H348" s="120" t="str">
        <f t="shared" si="65"/>
        <v/>
      </c>
      <c r="I348" s="121"/>
      <c r="J348" s="120" t="str">
        <f t="shared" si="66"/>
        <v/>
      </c>
      <c r="L348" s="204" t="str">
        <f t="shared" si="63"/>
        <v/>
      </c>
    </row>
    <row r="349" spans="1:12" ht="15" customHeight="1" x14ac:dyDescent="0.2">
      <c r="A349" s="146">
        <f>IF(C349&gt;0,SUM(MAX($A$3:A348),IF(C349&gt;0,1,0)),0)</f>
        <v>0</v>
      </c>
      <c r="B349" s="146">
        <f>IF(C349=2,SUM(MAX($B$3:B348),IF(C349=2,1,0)),0)</f>
        <v>0</v>
      </c>
      <c r="C349" s="161">
        <f t="shared" si="62"/>
        <v>0</v>
      </c>
      <c r="D349" s="116">
        <v>717792</v>
      </c>
      <c r="E349" s="118" t="s">
        <v>272</v>
      </c>
      <c r="F349" s="118" t="str">
        <f t="shared" si="64"/>
        <v>LF</v>
      </c>
      <c r="G349" s="119"/>
      <c r="H349" s="120" t="str">
        <f t="shared" si="65"/>
        <v/>
      </c>
      <c r="I349" s="121"/>
      <c r="J349" s="120" t="str">
        <f t="shared" si="66"/>
        <v/>
      </c>
      <c r="L349" s="204" t="str">
        <f t="shared" si="63"/>
        <v/>
      </c>
    </row>
    <row r="350" spans="1:12" ht="15" customHeight="1" x14ac:dyDescent="0.2">
      <c r="A350" s="146">
        <f>IF(C350&gt;0,SUM(MAX($A$3:A349),IF(C350&gt;0,1,0)),0)</f>
        <v>0</v>
      </c>
      <c r="B350" s="146">
        <f>IF(C350=2,SUM(MAX($B$3:B349),IF(C350=2,1,0)),0)</f>
        <v>0</v>
      </c>
      <c r="C350" s="161">
        <f t="shared" si="62"/>
        <v>0</v>
      </c>
      <c r="D350" s="116">
        <v>717795</v>
      </c>
      <c r="E350" s="118" t="s">
        <v>273</v>
      </c>
      <c r="F350" s="118" t="str">
        <f t="shared" si="64"/>
        <v>LF</v>
      </c>
      <c r="G350" s="119"/>
      <c r="H350" s="120" t="str">
        <f t="shared" si="65"/>
        <v/>
      </c>
      <c r="I350" s="121"/>
      <c r="J350" s="120" t="str">
        <f t="shared" si="66"/>
        <v/>
      </c>
      <c r="L350" s="204" t="str">
        <f t="shared" si="63"/>
        <v/>
      </c>
    </row>
    <row r="351" spans="1:12" ht="15" customHeight="1" x14ac:dyDescent="0.2">
      <c r="A351" s="146">
        <f>IF(C351&gt;0,SUM(MAX($A$3:A350),IF(C351&gt;0,1,0)),0)</f>
        <v>0</v>
      </c>
      <c r="B351" s="146">
        <f>IF(C351=2,SUM(MAX($B$3:B350),IF(C351=2,1,0)),0)</f>
        <v>0</v>
      </c>
      <c r="C351" s="161">
        <f t="shared" si="62"/>
        <v>0</v>
      </c>
      <c r="D351" s="116">
        <v>717826</v>
      </c>
      <c r="E351" s="118" t="s">
        <v>545</v>
      </c>
      <c r="F351" s="118" t="str">
        <f t="shared" si="64"/>
        <v>EA</v>
      </c>
      <c r="G351" s="119"/>
      <c r="H351" s="120" t="str">
        <f t="shared" si="65"/>
        <v/>
      </c>
      <c r="I351" s="121"/>
      <c r="J351" s="120" t="str">
        <f t="shared" si="66"/>
        <v/>
      </c>
      <c r="L351" s="204" t="str">
        <f t="shared" si="63"/>
        <v/>
      </c>
    </row>
    <row r="352" spans="1:12" ht="15" customHeight="1" x14ac:dyDescent="0.2">
      <c r="A352" s="146">
        <f>IF(C352&gt;0,SUM(MAX($A$3:A351),IF(C352&gt;0,1,0)),0)</f>
        <v>0</v>
      </c>
      <c r="B352" s="146">
        <f>IF(C352=2,SUM(MAX($B$3:B351),IF(C352=2,1,0)),0)</f>
        <v>0</v>
      </c>
      <c r="C352" s="161">
        <f t="shared" si="62"/>
        <v>0</v>
      </c>
      <c r="D352" s="116">
        <v>717828</v>
      </c>
      <c r="E352" s="118" t="s">
        <v>546</v>
      </c>
      <c r="F352" s="118" t="str">
        <f t="shared" si="64"/>
        <v>EA</v>
      </c>
      <c r="G352" s="119"/>
      <c r="H352" s="120" t="str">
        <f t="shared" si="65"/>
        <v/>
      </c>
      <c r="I352" s="121"/>
      <c r="J352" s="120" t="str">
        <f t="shared" si="66"/>
        <v/>
      </c>
      <c r="L352" s="204" t="str">
        <f t="shared" si="63"/>
        <v/>
      </c>
    </row>
    <row r="353" spans="1:12" ht="15" customHeight="1" x14ac:dyDescent="0.2">
      <c r="A353" s="146">
        <f>IF(C353&gt;0,SUM(MAX($A$3:A352),IF(C353&gt;0,1,0)),0)</f>
        <v>0</v>
      </c>
      <c r="B353" s="146">
        <f>IF(C353=2,SUM(MAX($B$3:B352),IF(C353=2,1,0)),0)</f>
        <v>0</v>
      </c>
      <c r="C353" s="161">
        <f t="shared" si="62"/>
        <v>0</v>
      </c>
      <c r="D353" s="116">
        <v>717830</v>
      </c>
      <c r="E353" s="118" t="s">
        <v>547</v>
      </c>
      <c r="F353" s="118" t="str">
        <f t="shared" si="64"/>
        <v>EA</v>
      </c>
      <c r="G353" s="119"/>
      <c r="H353" s="120" t="str">
        <f t="shared" si="65"/>
        <v/>
      </c>
      <c r="I353" s="121"/>
      <c r="J353" s="120" t="str">
        <f t="shared" si="66"/>
        <v/>
      </c>
      <c r="L353" s="204" t="str">
        <f t="shared" si="63"/>
        <v/>
      </c>
    </row>
    <row r="354" spans="1:12" ht="15" customHeight="1" x14ac:dyDescent="0.2">
      <c r="A354" s="146">
        <f>IF(C354&gt;0,SUM(MAX($A$3:A353),IF(C354&gt;0,1,0)),0)</f>
        <v>0</v>
      </c>
      <c r="B354" s="146">
        <f>IF(C354=2,SUM(MAX($B$3:B353),IF(C354=2,1,0)),0)</f>
        <v>0</v>
      </c>
      <c r="C354" s="161">
        <f t="shared" si="62"/>
        <v>0</v>
      </c>
      <c r="D354" s="116" t="s">
        <v>274</v>
      </c>
      <c r="E354" s="118" t="s">
        <v>275</v>
      </c>
      <c r="F354" s="118" t="str">
        <f t="shared" si="64"/>
        <v>EA</v>
      </c>
      <c r="G354" s="119"/>
      <c r="H354" s="120" t="str">
        <f t="shared" si="65"/>
        <v/>
      </c>
      <c r="I354" s="121"/>
      <c r="J354" s="120" t="str">
        <f t="shared" si="66"/>
        <v/>
      </c>
      <c r="L354" s="204" t="str">
        <f t="shared" si="63"/>
        <v/>
      </c>
    </row>
    <row r="355" spans="1:12" ht="15" customHeight="1" x14ac:dyDescent="0.2">
      <c r="A355" s="146">
        <f>IF(C355&gt;0,SUM(MAX($A$3:A354),IF(C355&gt;0,1,0)),0)</f>
        <v>0</v>
      </c>
      <c r="B355" s="146">
        <f>IF(C355=2,SUM(MAX($B$3:B354),IF(C355=2,1,0)),0)</f>
        <v>0</v>
      </c>
      <c r="C355" s="161">
        <f t="shared" si="62"/>
        <v>0</v>
      </c>
      <c r="D355" s="116" t="s">
        <v>276</v>
      </c>
      <c r="E355" s="118" t="s">
        <v>277</v>
      </c>
      <c r="F355" s="118" t="str">
        <f t="shared" si="64"/>
        <v>EA</v>
      </c>
      <c r="G355" s="119"/>
      <c r="H355" s="120" t="str">
        <f t="shared" si="65"/>
        <v/>
      </c>
      <c r="I355" s="121"/>
      <c r="J355" s="120" t="str">
        <f t="shared" si="66"/>
        <v/>
      </c>
      <c r="L355" s="204" t="str">
        <f t="shared" si="63"/>
        <v/>
      </c>
    </row>
    <row r="356" spans="1:12" ht="15" customHeight="1" x14ac:dyDescent="0.2">
      <c r="A356" s="146">
        <f>IF(C356&gt;0,SUM(MAX($A$3:A355),IF(C356&gt;0,1,0)),0)</f>
        <v>0</v>
      </c>
      <c r="B356" s="146">
        <f>IF(C356=2,SUM(MAX($B$3:B355),IF(C356=2,1,0)),0)</f>
        <v>0</v>
      </c>
      <c r="C356" s="161">
        <f t="shared" si="62"/>
        <v>0</v>
      </c>
      <c r="D356" s="116">
        <v>717850</v>
      </c>
      <c r="E356" s="118" t="s">
        <v>548</v>
      </c>
      <c r="F356" s="118" t="str">
        <f t="shared" si="64"/>
        <v>EA</v>
      </c>
      <c r="G356" s="119"/>
      <c r="H356" s="120" t="str">
        <f t="shared" si="65"/>
        <v/>
      </c>
      <c r="I356" s="121"/>
      <c r="J356" s="120" t="str">
        <f t="shared" si="66"/>
        <v/>
      </c>
      <c r="L356" s="204" t="str">
        <f t="shared" si="63"/>
        <v/>
      </c>
    </row>
    <row r="357" spans="1:12" ht="15" customHeight="1" x14ac:dyDescent="0.2">
      <c r="A357" s="146">
        <f>IF(C357&gt;0,SUM(MAX($A$3:A356),IF(C357&gt;0,1,0)),0)</f>
        <v>0</v>
      </c>
      <c r="B357" s="146">
        <f>IF(C357=2,SUM(MAX($B$3:B356),IF(C357=2,1,0)),0)</f>
        <v>0</v>
      </c>
      <c r="C357" s="161">
        <f t="shared" si="62"/>
        <v>0</v>
      </c>
      <c r="D357" s="116">
        <v>717852</v>
      </c>
      <c r="E357" s="118" t="s">
        <v>574</v>
      </c>
      <c r="F357" s="118" t="str">
        <f t="shared" si="64"/>
        <v>EA</v>
      </c>
      <c r="G357" s="119"/>
      <c r="H357" s="120" t="str">
        <f t="shared" si="65"/>
        <v/>
      </c>
      <c r="I357" s="121"/>
      <c r="J357" s="120" t="str">
        <f t="shared" si="66"/>
        <v/>
      </c>
      <c r="L357" s="204" t="str">
        <f t="shared" si="63"/>
        <v/>
      </c>
    </row>
    <row r="358" spans="1:12" ht="15" customHeight="1" x14ac:dyDescent="0.2">
      <c r="A358" s="146">
        <f>IF(C358&gt;0,SUM(MAX($A$3:A357),IF(C358&gt;0,1,0)),0)</f>
        <v>0</v>
      </c>
      <c r="B358" s="146">
        <f>IF(C358=2,SUM(MAX($B$3:B357),IF(C358=2,1,0)),0)</f>
        <v>0</v>
      </c>
      <c r="C358" s="161">
        <f t="shared" si="62"/>
        <v>0</v>
      </c>
      <c r="D358" s="116" t="s">
        <v>278</v>
      </c>
      <c r="E358" s="118" t="s">
        <v>279</v>
      </c>
      <c r="F358" s="118" t="str">
        <f t="shared" si="64"/>
        <v>EA</v>
      </c>
      <c r="G358" s="119"/>
      <c r="H358" s="120" t="str">
        <f t="shared" si="65"/>
        <v/>
      </c>
      <c r="I358" s="121"/>
      <c r="J358" s="120" t="str">
        <f t="shared" si="66"/>
        <v/>
      </c>
      <c r="L358" s="204" t="str">
        <f t="shared" si="63"/>
        <v/>
      </c>
    </row>
    <row r="359" spans="1:12" ht="15" customHeight="1" x14ac:dyDescent="0.2">
      <c r="A359" s="146">
        <f>IF(C359&gt;0,SUM(MAX($A$3:A358),IF(C359&gt;0,1,0)),0)</f>
        <v>0</v>
      </c>
      <c r="B359" s="146">
        <f>IF(C359=2,SUM(MAX($B$3:B358),IF(C359=2,1,0)),0)</f>
        <v>0</v>
      </c>
      <c r="C359" s="161">
        <f t="shared" si="62"/>
        <v>0</v>
      </c>
      <c r="D359" s="116" t="s">
        <v>280</v>
      </c>
      <c r="E359" s="118" t="s">
        <v>281</v>
      </c>
      <c r="F359" s="118" t="str">
        <f t="shared" si="64"/>
        <v>EA</v>
      </c>
      <c r="G359" s="119"/>
      <c r="H359" s="120" t="str">
        <f t="shared" si="65"/>
        <v/>
      </c>
      <c r="I359" s="121"/>
      <c r="J359" s="120" t="str">
        <f t="shared" si="66"/>
        <v/>
      </c>
      <c r="L359" s="204" t="str">
        <f t="shared" si="63"/>
        <v/>
      </c>
    </row>
    <row r="360" spans="1:12" ht="15" customHeight="1" x14ac:dyDescent="0.2">
      <c r="A360" s="146">
        <f>IF(C360&gt;0,SUM(MAX($A$3:A359),IF(C360&gt;0,1,0)),0)</f>
        <v>0</v>
      </c>
      <c r="B360" s="146">
        <f>IF(C360=2,SUM(MAX($B$3:B359),IF(C360=2,1,0)),0)</f>
        <v>0</v>
      </c>
      <c r="C360" s="161">
        <f t="shared" si="62"/>
        <v>0</v>
      </c>
      <c r="D360" s="116">
        <v>717870</v>
      </c>
      <c r="E360" s="118" t="s">
        <v>544</v>
      </c>
      <c r="F360" s="118" t="str">
        <f t="shared" si="64"/>
        <v>EA</v>
      </c>
      <c r="G360" s="119"/>
      <c r="H360" s="120" t="str">
        <f t="shared" si="65"/>
        <v/>
      </c>
      <c r="I360" s="121"/>
      <c r="J360" s="120" t="str">
        <f t="shared" si="66"/>
        <v/>
      </c>
      <c r="L360" s="204" t="str">
        <f t="shared" si="63"/>
        <v/>
      </c>
    </row>
    <row r="361" spans="1:12" ht="15" customHeight="1" x14ac:dyDescent="0.2">
      <c r="A361" s="146">
        <f>IF(C361&gt;0,SUM(MAX($A$3:A360),IF(C361&gt;0,1,0)),0)</f>
        <v>0</v>
      </c>
      <c r="B361" s="146">
        <f>IF(C361=2,SUM(MAX($B$3:B360),IF(C361=2,1,0)),0)</f>
        <v>0</v>
      </c>
      <c r="C361" s="161">
        <f t="shared" si="62"/>
        <v>0</v>
      </c>
      <c r="D361" s="116" t="s">
        <v>282</v>
      </c>
      <c r="E361" s="118" t="s">
        <v>283</v>
      </c>
      <c r="F361" s="118" t="str">
        <f t="shared" si="64"/>
        <v>EA</v>
      </c>
      <c r="G361" s="119"/>
      <c r="H361" s="120" t="str">
        <f t="shared" si="65"/>
        <v/>
      </c>
      <c r="I361" s="121"/>
      <c r="J361" s="120" t="str">
        <f t="shared" si="66"/>
        <v/>
      </c>
      <c r="L361" s="204" t="str">
        <f t="shared" si="63"/>
        <v/>
      </c>
    </row>
    <row r="362" spans="1:12" ht="15" customHeight="1" x14ac:dyDescent="0.2">
      <c r="A362" s="146">
        <f>IF(C362&gt;0,SUM(MAX($A$3:A361),IF(C362&gt;0,1,0)),0)</f>
        <v>0</v>
      </c>
      <c r="B362" s="146">
        <f>IF(C362=2,SUM(MAX($B$3:B361),IF(C362=2,1,0)),0)</f>
        <v>0</v>
      </c>
      <c r="C362" s="161">
        <f t="shared" si="62"/>
        <v>0</v>
      </c>
      <c r="D362" s="116" t="s">
        <v>284</v>
      </c>
      <c r="E362" s="118" t="s">
        <v>285</v>
      </c>
      <c r="F362" s="118" t="str">
        <f t="shared" si="64"/>
        <v>EA</v>
      </c>
      <c r="G362" s="119"/>
      <c r="H362" s="120" t="str">
        <f t="shared" si="65"/>
        <v/>
      </c>
      <c r="I362" s="121"/>
      <c r="J362" s="120" t="str">
        <f t="shared" si="66"/>
        <v/>
      </c>
      <c r="L362" s="204" t="str">
        <f t="shared" si="63"/>
        <v/>
      </c>
    </row>
    <row r="363" spans="1:12" ht="15" customHeight="1" x14ac:dyDescent="0.2">
      <c r="A363" s="146">
        <f>IF(C363&gt;0,SUM(MAX($A$3:A362),IF(C363&gt;0,1,0)),0)</f>
        <v>0</v>
      </c>
      <c r="B363" s="146">
        <f>IF(C363=2,SUM(MAX($B$3:B362),IF(C363=2,1,0)),0)</f>
        <v>0</v>
      </c>
      <c r="C363" s="161">
        <f t="shared" si="62"/>
        <v>0</v>
      </c>
      <c r="D363" s="116" t="s">
        <v>286</v>
      </c>
      <c r="E363" s="118" t="s">
        <v>287</v>
      </c>
      <c r="F363" s="118" t="str">
        <f t="shared" si="64"/>
        <v>EA</v>
      </c>
      <c r="G363" s="119"/>
      <c r="H363" s="120" t="str">
        <f t="shared" si="65"/>
        <v/>
      </c>
      <c r="I363" s="121"/>
      <c r="J363" s="120" t="str">
        <f t="shared" si="66"/>
        <v/>
      </c>
      <c r="L363" s="204" t="str">
        <f t="shared" si="63"/>
        <v/>
      </c>
    </row>
    <row r="364" spans="1:12" ht="15" customHeight="1" x14ac:dyDescent="0.2">
      <c r="A364" s="146">
        <f>IF(C364&gt;0,SUM(MAX($A$3:A363),IF(C364&gt;0,1,0)),0)</f>
        <v>0</v>
      </c>
      <c r="B364" s="146">
        <f>IF(C364=2,SUM(MAX($B$3:B363),IF(C364=2,1,0)),0)</f>
        <v>0</v>
      </c>
      <c r="C364" s="161">
        <f t="shared" si="62"/>
        <v>0</v>
      </c>
      <c r="D364" s="116" t="s">
        <v>288</v>
      </c>
      <c r="E364" s="118" t="s">
        <v>289</v>
      </c>
      <c r="F364" s="118" t="str">
        <f t="shared" si="64"/>
        <v>EA</v>
      </c>
      <c r="G364" s="119"/>
      <c r="H364" s="120" t="str">
        <f t="shared" si="65"/>
        <v/>
      </c>
      <c r="I364" s="121"/>
      <c r="J364" s="120" t="str">
        <f t="shared" si="66"/>
        <v/>
      </c>
      <c r="L364" s="204" t="str">
        <f t="shared" si="63"/>
        <v/>
      </c>
    </row>
    <row r="365" spans="1:12" ht="15" customHeight="1" x14ac:dyDescent="0.2">
      <c r="A365" s="146">
        <f>IF(C365&gt;0,SUM(MAX($A$3:A364),IF(C365&gt;0,1,0)),0)</f>
        <v>0</v>
      </c>
      <c r="B365" s="146">
        <f>IF(C365=2,SUM(MAX($B$3:B364),IF(C365=2,1,0)),0)</f>
        <v>0</v>
      </c>
      <c r="C365" s="161">
        <f t="shared" si="62"/>
        <v>0</v>
      </c>
      <c r="D365" s="116" t="s">
        <v>290</v>
      </c>
      <c r="E365" s="117" t="s">
        <v>291</v>
      </c>
      <c r="F365" s="118" t="str">
        <f t="shared" si="64"/>
        <v>EA</v>
      </c>
      <c r="G365" s="119"/>
      <c r="H365" s="120" t="str">
        <f t="shared" si="65"/>
        <v/>
      </c>
      <c r="I365" s="121"/>
      <c r="J365" s="120" t="str">
        <f t="shared" si="66"/>
        <v/>
      </c>
      <c r="L365" s="204" t="str">
        <f t="shared" si="63"/>
        <v/>
      </c>
    </row>
    <row r="366" spans="1:12" ht="15" customHeight="1" x14ac:dyDescent="0.2">
      <c r="A366" s="146">
        <f>IF(C366&gt;0,SUM(MAX($A$3:A365),IF(C366&gt;0,1,0)),0)</f>
        <v>0</v>
      </c>
      <c r="B366" s="146">
        <f>IF(C366=2,SUM(MAX($B$3:B365),IF(C366=2,1,0)),0)</f>
        <v>0</v>
      </c>
      <c r="C366" s="161">
        <f t="shared" si="62"/>
        <v>0</v>
      </c>
      <c r="D366" s="116">
        <v>717985</v>
      </c>
      <c r="E366" s="117" t="s">
        <v>293</v>
      </c>
      <c r="F366" s="118" t="str">
        <f t="shared" si="64"/>
        <v>LS</v>
      </c>
      <c r="G366" s="119"/>
      <c r="H366" s="120" t="str">
        <f t="shared" si="65"/>
        <v/>
      </c>
      <c r="I366" s="121"/>
      <c r="J366" s="120" t="str">
        <f t="shared" si="66"/>
        <v/>
      </c>
      <c r="L366" s="204" t="str">
        <f t="shared" si="63"/>
        <v/>
      </c>
    </row>
    <row r="367" spans="1:12" ht="15" customHeight="1" x14ac:dyDescent="0.2">
      <c r="A367" s="146">
        <f>IF(C367&gt;0,SUM(MAX($A$3:A366),IF(C367&gt;0,1,0)),0)</f>
        <v>0</v>
      </c>
      <c r="B367" s="146">
        <f>IF(C367=2,SUM(MAX($B$3:B366),IF(C367=2,1,0)),0)</f>
        <v>0</v>
      </c>
      <c r="C367" s="161">
        <f t="shared" si="62"/>
        <v>0</v>
      </c>
      <c r="D367" s="116">
        <v>717990</v>
      </c>
      <c r="E367" s="117" t="s">
        <v>379</v>
      </c>
      <c r="F367" s="118" t="str">
        <f t="shared" si="64"/>
        <v>LF</v>
      </c>
      <c r="G367" s="119"/>
      <c r="H367" s="120" t="str">
        <f t="shared" si="65"/>
        <v/>
      </c>
      <c r="I367" s="121"/>
      <c r="J367" s="120" t="str">
        <f t="shared" si="66"/>
        <v/>
      </c>
      <c r="L367" s="204" t="str">
        <f t="shared" si="63"/>
        <v/>
      </c>
    </row>
    <row r="368" spans="1:12" ht="15" customHeight="1" x14ac:dyDescent="0.2">
      <c r="A368" s="146">
        <f>IF(C368&gt;0,SUM(MAX($A$3:A367),IF(C368&gt;0,1,0)),0)</f>
        <v>0</v>
      </c>
      <c r="B368" s="146">
        <f>IF(C368=2,SUM(MAX($B$3:B367),IF(C368=2,1,0)),0)</f>
        <v>0</v>
      </c>
      <c r="C368" s="161">
        <f t="shared" si="62"/>
        <v>0</v>
      </c>
      <c r="D368" s="105"/>
      <c r="E368" s="106"/>
      <c r="F368" s="107"/>
      <c r="G368" s="108"/>
      <c r="H368" s="109"/>
      <c r="I368" s="109"/>
      <c r="J368" s="110"/>
      <c r="L368" s="204" t="str">
        <f t="shared" si="63"/>
        <v/>
      </c>
    </row>
    <row r="369" spans="1:12" ht="15" customHeight="1" x14ac:dyDescent="0.2">
      <c r="A369" s="146">
        <f>IF(C369&gt;0,SUM(MAX($A$3:A368),IF(C369&gt;0,1,0)),0)</f>
        <v>0</v>
      </c>
      <c r="B369" s="146">
        <f>IF(C369=2,SUM(MAX($B$3:B368),IF(C369=2,1,0)),0)</f>
        <v>0</v>
      </c>
      <c r="C369" s="160">
        <f>IF(SUM(C370:C371)&gt;0,2,0)</f>
        <v>0</v>
      </c>
      <c r="D369" s="112" t="s">
        <v>716</v>
      </c>
      <c r="E369" s="112" t="s">
        <v>720</v>
      </c>
      <c r="F369" s="113"/>
      <c r="G369" s="114"/>
      <c r="H369" s="115"/>
      <c r="I369" s="115"/>
      <c r="J369" s="143">
        <f>SUM(J370:J371)</f>
        <v>0</v>
      </c>
      <c r="L369" s="204" t="str">
        <f t="shared" si="63"/>
        <v/>
      </c>
    </row>
    <row r="370" spans="1:12" ht="15" customHeight="1" x14ac:dyDescent="0.2">
      <c r="A370" s="146">
        <f>IF(C370&gt;0,SUM(MAX($A$3:A369),IF(C370&gt;0,1,0)),0)</f>
        <v>0</v>
      </c>
      <c r="B370" s="146">
        <f>IF(C370=2,SUM(MAX($B$3:B369),IF(C370=2,1,0)),0)</f>
        <v>0</v>
      </c>
      <c r="C370" s="161">
        <f t="shared" si="62"/>
        <v>0</v>
      </c>
      <c r="D370" s="116" t="s">
        <v>294</v>
      </c>
      <c r="E370" s="117" t="s">
        <v>295</v>
      </c>
      <c r="F370" s="118" t="str">
        <f>IFERROR(VLOOKUP(VALUE(D370),BIDITEM,3,FALSE),"")</f>
        <v>EA</v>
      </c>
      <c r="G370" s="119"/>
      <c r="H370" s="120" t="str">
        <f>IF(AND(G370&gt;0,I370=0),IFERROR(VLOOKUP(VALUE(D370),BIDITEM,4,FALSE),""),"")</f>
        <v/>
      </c>
      <c r="I370" s="121"/>
      <c r="J370" s="120" t="str">
        <f t="shared" ref="J370:J371" si="67">IF(AND(G370&gt;0,OR(H370&gt;0,I370&gt;0)),IF(I370&gt;0,PRODUCT(I370,G370),PRODUCT(H370,G370)),"")</f>
        <v/>
      </c>
      <c r="L370" s="204" t="str">
        <f t="shared" si="63"/>
        <v/>
      </c>
    </row>
    <row r="371" spans="1:12" ht="15" customHeight="1" x14ac:dyDescent="0.2">
      <c r="A371" s="146">
        <f>IF(C371&gt;0,SUM(MAX($A$3:A370),IF(C371&gt;0,1,0)),0)</f>
        <v>0</v>
      </c>
      <c r="B371" s="146">
        <f>IF(C371=2,SUM(MAX($B$3:B370),IF(C371=2,1,0)),0)</f>
        <v>0</v>
      </c>
      <c r="C371" s="161">
        <f t="shared" si="62"/>
        <v>0</v>
      </c>
      <c r="D371" s="116" t="s">
        <v>296</v>
      </c>
      <c r="E371" s="117" t="s">
        <v>297</v>
      </c>
      <c r="F371" s="118" t="str">
        <f>IFERROR(VLOOKUP(VALUE(D371),BIDITEM,3,FALSE),"")</f>
        <v>EA</v>
      </c>
      <c r="G371" s="119"/>
      <c r="H371" s="120" t="str">
        <f>IF(AND(G371&gt;0,I371=0),IFERROR(VLOOKUP(VALUE(D371),BIDITEM,4,FALSE),""),"")</f>
        <v/>
      </c>
      <c r="I371" s="121"/>
      <c r="J371" s="120" t="str">
        <f t="shared" si="67"/>
        <v/>
      </c>
      <c r="L371" s="204" t="str">
        <f t="shared" si="63"/>
        <v/>
      </c>
    </row>
    <row r="372" spans="1:12" ht="15" customHeight="1" x14ac:dyDescent="0.2">
      <c r="A372" s="146">
        <f>IF(C372&gt;0,SUM(MAX($A$3:A371),IF(C372&gt;0,1,0)),0)</f>
        <v>0</v>
      </c>
      <c r="B372" s="146">
        <f>IF(C372=2,SUM(MAX($B$3:B371),IF(C372=2,1,0)),0)</f>
        <v>0</v>
      </c>
      <c r="C372" s="161">
        <f t="shared" si="62"/>
        <v>0</v>
      </c>
      <c r="D372" s="105"/>
      <c r="E372" s="106"/>
      <c r="F372" s="107"/>
      <c r="G372" s="108"/>
      <c r="H372" s="109"/>
      <c r="I372" s="109"/>
      <c r="J372" s="110"/>
      <c r="L372" s="204" t="str">
        <f t="shared" si="63"/>
        <v/>
      </c>
    </row>
    <row r="373" spans="1:12" ht="15" customHeight="1" x14ac:dyDescent="0.2">
      <c r="A373" s="146">
        <f>IF(C373&gt;0,SUM(MAX($A$3:A372),IF(C373&gt;0,1,0)),0)</f>
        <v>0</v>
      </c>
      <c r="B373" s="146">
        <f>IF(C373=2,SUM(MAX($B$3:B372),IF(C373=2,1,0)),0)</f>
        <v>0</v>
      </c>
      <c r="C373" s="160">
        <f>IF(SUM(C374:C388)&gt;0,2,0)</f>
        <v>0</v>
      </c>
      <c r="D373" s="112" t="s">
        <v>717</v>
      </c>
      <c r="E373" s="112" t="s">
        <v>721</v>
      </c>
      <c r="F373" s="113"/>
      <c r="G373" s="114"/>
      <c r="H373" s="115"/>
      <c r="I373" s="115"/>
      <c r="J373" s="143">
        <f>SUM(J374:J388)</f>
        <v>0</v>
      </c>
      <c r="L373" s="204" t="str">
        <f t="shared" si="63"/>
        <v/>
      </c>
    </row>
    <row r="374" spans="1:12" ht="15" customHeight="1" x14ac:dyDescent="0.2">
      <c r="A374" s="146">
        <f>IF(C374&gt;0,SUM(MAX($A$3:A373),IF(C374&gt;0,1,0)),0)</f>
        <v>0</v>
      </c>
      <c r="B374" s="146">
        <f>IF(C374=2,SUM(MAX($B$3:B373),IF(C374=2,1,0)),0)</f>
        <v>0</v>
      </c>
      <c r="C374" s="161">
        <f t="shared" si="62"/>
        <v>0</v>
      </c>
      <c r="D374" s="116" t="s">
        <v>298</v>
      </c>
      <c r="E374" s="117" t="s">
        <v>299</v>
      </c>
      <c r="F374" s="118" t="str">
        <f t="shared" ref="F374:F388" si="68">IFERROR(VLOOKUP(VALUE(D374),BIDITEM,3,FALSE),"")</f>
        <v>EA</v>
      </c>
      <c r="G374" s="119"/>
      <c r="H374" s="120" t="str">
        <f t="shared" ref="H374:H388" si="69">IF(AND(G374&gt;0,I374=0),IFERROR(VLOOKUP(VALUE(D374),BIDITEM,4,FALSE),""),"")</f>
        <v/>
      </c>
      <c r="I374" s="121"/>
      <c r="J374" s="120" t="str">
        <f t="shared" ref="J374:J388" si="70">IF(AND(G374&gt;0,OR(H374&gt;0,I374&gt;0)),IF(I374&gt;0,PRODUCT(I374,G374),PRODUCT(H374,G374)),"")</f>
        <v/>
      </c>
      <c r="L374" s="204" t="str">
        <f t="shared" si="63"/>
        <v/>
      </c>
    </row>
    <row r="375" spans="1:12" ht="15" customHeight="1" x14ac:dyDescent="0.2">
      <c r="A375" s="146">
        <f>IF(C375&gt;0,SUM(MAX($A$3:A374),IF(C375&gt;0,1,0)),0)</f>
        <v>0</v>
      </c>
      <c r="B375" s="146">
        <f>IF(C375=2,SUM(MAX($B$3:B374),IF(C375=2,1,0)),0)</f>
        <v>0</v>
      </c>
      <c r="C375" s="161">
        <f t="shared" si="62"/>
        <v>0</v>
      </c>
      <c r="D375" s="116" t="s">
        <v>300</v>
      </c>
      <c r="E375" s="117" t="s">
        <v>303</v>
      </c>
      <c r="F375" s="118" t="str">
        <f t="shared" si="68"/>
        <v>EA</v>
      </c>
      <c r="G375" s="119"/>
      <c r="H375" s="120" t="str">
        <f t="shared" si="69"/>
        <v/>
      </c>
      <c r="I375" s="121"/>
      <c r="J375" s="120" t="str">
        <f t="shared" si="70"/>
        <v/>
      </c>
      <c r="L375" s="204" t="str">
        <f t="shared" si="63"/>
        <v/>
      </c>
    </row>
    <row r="376" spans="1:12" ht="15" customHeight="1" x14ac:dyDescent="0.2">
      <c r="A376" s="146">
        <f>IF(C376&gt;0,SUM(MAX($A$3:A375),IF(C376&gt;0,1,0)),0)</f>
        <v>0</v>
      </c>
      <c r="B376" s="146">
        <f>IF(C376=2,SUM(MAX($B$3:B375),IF(C376=2,1,0)),0)</f>
        <v>0</v>
      </c>
      <c r="C376" s="161">
        <f t="shared" si="62"/>
        <v>0</v>
      </c>
      <c r="D376" s="116" t="s">
        <v>304</v>
      </c>
      <c r="E376" s="117" t="s">
        <v>305</v>
      </c>
      <c r="F376" s="118" t="str">
        <f t="shared" si="68"/>
        <v>EA</v>
      </c>
      <c r="G376" s="119"/>
      <c r="H376" s="120" t="str">
        <f t="shared" si="69"/>
        <v/>
      </c>
      <c r="I376" s="121"/>
      <c r="J376" s="120" t="str">
        <f t="shared" si="70"/>
        <v/>
      </c>
      <c r="L376" s="204" t="str">
        <f t="shared" si="63"/>
        <v/>
      </c>
    </row>
    <row r="377" spans="1:12" ht="15" customHeight="1" x14ac:dyDescent="0.2">
      <c r="A377" s="146">
        <f>IF(C377&gt;0,SUM(MAX($A$3:A376),IF(C377&gt;0,1,0)),0)</f>
        <v>0</v>
      </c>
      <c r="B377" s="146">
        <f>IF(C377=2,SUM(MAX($B$3:B376),IF(C377=2,1,0)),0)</f>
        <v>0</v>
      </c>
      <c r="C377" s="161">
        <f t="shared" si="62"/>
        <v>0</v>
      </c>
      <c r="D377" s="116" t="s">
        <v>306</v>
      </c>
      <c r="E377" s="117" t="s">
        <v>307</v>
      </c>
      <c r="F377" s="118" t="str">
        <f t="shared" si="68"/>
        <v>EA</v>
      </c>
      <c r="G377" s="119"/>
      <c r="H377" s="120" t="str">
        <f t="shared" si="69"/>
        <v/>
      </c>
      <c r="I377" s="121"/>
      <c r="J377" s="120" t="str">
        <f t="shared" si="70"/>
        <v/>
      </c>
      <c r="L377" s="204" t="str">
        <f t="shared" si="63"/>
        <v/>
      </c>
    </row>
    <row r="378" spans="1:12" ht="15" customHeight="1" x14ac:dyDescent="0.2">
      <c r="A378" s="146">
        <f>IF(C378&gt;0,SUM(MAX($A$3:A377),IF(C378&gt;0,1,0)),0)</f>
        <v>0</v>
      </c>
      <c r="B378" s="146">
        <f>IF(C378=2,SUM(MAX($B$3:B377),IF(C378=2,1,0)),0)</f>
        <v>0</v>
      </c>
      <c r="C378" s="161">
        <f t="shared" si="62"/>
        <v>0</v>
      </c>
      <c r="D378" s="116" t="s">
        <v>308</v>
      </c>
      <c r="E378" s="117" t="s">
        <v>309</v>
      </c>
      <c r="F378" s="118" t="str">
        <f t="shared" si="68"/>
        <v>EA</v>
      </c>
      <c r="G378" s="119"/>
      <c r="H378" s="120" t="str">
        <f t="shared" si="69"/>
        <v/>
      </c>
      <c r="I378" s="121"/>
      <c r="J378" s="120" t="str">
        <f t="shared" si="70"/>
        <v/>
      </c>
      <c r="L378" s="204" t="str">
        <f t="shared" si="63"/>
        <v/>
      </c>
    </row>
    <row r="379" spans="1:12" ht="15" customHeight="1" x14ac:dyDescent="0.2">
      <c r="A379" s="146">
        <f>IF(C379&gt;0,SUM(MAX($A$3:A378),IF(C379&gt;0,1,0)),0)</f>
        <v>0</v>
      </c>
      <c r="B379" s="146">
        <f>IF(C379=2,SUM(MAX($B$3:B378),IF(C379=2,1,0)),0)</f>
        <v>0</v>
      </c>
      <c r="C379" s="161">
        <f t="shared" si="62"/>
        <v>0</v>
      </c>
      <c r="D379" s="116" t="s">
        <v>310</v>
      </c>
      <c r="E379" s="117" t="s">
        <v>311</v>
      </c>
      <c r="F379" s="118" t="str">
        <f t="shared" si="68"/>
        <v>EA</v>
      </c>
      <c r="G379" s="119"/>
      <c r="H379" s="120" t="str">
        <f t="shared" si="69"/>
        <v/>
      </c>
      <c r="I379" s="121"/>
      <c r="J379" s="120" t="str">
        <f t="shared" si="70"/>
        <v/>
      </c>
      <c r="L379" s="204" t="str">
        <f t="shared" si="63"/>
        <v/>
      </c>
    </row>
    <row r="380" spans="1:12" ht="15" customHeight="1" x14ac:dyDescent="0.2">
      <c r="A380" s="146">
        <f>IF(C380&gt;0,SUM(MAX($A$3:A379),IF(C380&gt;0,1,0)),0)</f>
        <v>0</v>
      </c>
      <c r="B380" s="146">
        <f>IF(C380=2,SUM(MAX($B$3:B379),IF(C380=2,1,0)),0)</f>
        <v>0</v>
      </c>
      <c r="C380" s="161">
        <f t="shared" si="62"/>
        <v>0</v>
      </c>
      <c r="D380" s="116" t="s">
        <v>312</v>
      </c>
      <c r="E380" s="117" t="s">
        <v>313</v>
      </c>
      <c r="F380" s="118" t="str">
        <f t="shared" si="68"/>
        <v>EA</v>
      </c>
      <c r="G380" s="119"/>
      <c r="H380" s="120" t="str">
        <f t="shared" si="69"/>
        <v/>
      </c>
      <c r="I380" s="121"/>
      <c r="J380" s="120" t="str">
        <f t="shared" si="70"/>
        <v/>
      </c>
      <c r="L380" s="204" t="str">
        <f t="shared" si="63"/>
        <v/>
      </c>
    </row>
    <row r="381" spans="1:12" ht="15" customHeight="1" x14ac:dyDescent="0.2">
      <c r="A381" s="146">
        <f>IF(C381&gt;0,SUM(MAX($A$3:A380),IF(C381&gt;0,1,0)),0)</f>
        <v>0</v>
      </c>
      <c r="B381" s="146">
        <f>IF(C381=2,SUM(MAX($B$3:B380),IF(C381=2,1,0)),0)</f>
        <v>0</v>
      </c>
      <c r="C381" s="161">
        <f t="shared" si="62"/>
        <v>0</v>
      </c>
      <c r="D381" s="116">
        <v>720047</v>
      </c>
      <c r="E381" s="117" t="s">
        <v>428</v>
      </c>
      <c r="F381" s="118" t="str">
        <f t="shared" si="68"/>
        <v>EA</v>
      </c>
      <c r="G381" s="119"/>
      <c r="H381" s="120" t="str">
        <f t="shared" si="69"/>
        <v/>
      </c>
      <c r="I381" s="121"/>
      <c r="J381" s="120" t="str">
        <f t="shared" si="70"/>
        <v/>
      </c>
      <c r="L381" s="204" t="str">
        <f t="shared" si="63"/>
        <v/>
      </c>
    </row>
    <row r="382" spans="1:12" ht="15" customHeight="1" x14ac:dyDescent="0.2">
      <c r="A382" s="146">
        <f>IF(C382&gt;0,SUM(MAX($A$3:A381),IF(C382&gt;0,1,0)),0)</f>
        <v>0</v>
      </c>
      <c r="B382" s="146">
        <f>IF(C382=2,SUM(MAX($B$3:B381),IF(C382=2,1,0)),0)</f>
        <v>0</v>
      </c>
      <c r="C382" s="161">
        <f t="shared" si="62"/>
        <v>0</v>
      </c>
      <c r="D382" s="116" t="s">
        <v>314</v>
      </c>
      <c r="E382" s="118" t="s">
        <v>315</v>
      </c>
      <c r="F382" s="118" t="str">
        <f t="shared" si="68"/>
        <v>EA</v>
      </c>
      <c r="G382" s="119"/>
      <c r="H382" s="120" t="str">
        <f t="shared" si="69"/>
        <v/>
      </c>
      <c r="I382" s="121"/>
      <c r="J382" s="120" t="str">
        <f t="shared" si="70"/>
        <v/>
      </c>
      <c r="L382" s="204" t="str">
        <f t="shared" si="63"/>
        <v/>
      </c>
    </row>
    <row r="383" spans="1:12" ht="15" customHeight="1" x14ac:dyDescent="0.2">
      <c r="A383" s="146">
        <f>IF(C383&gt;0,SUM(MAX($A$3:A382),IF(C383&gt;0,1,0)),0)</f>
        <v>0</v>
      </c>
      <c r="B383" s="146">
        <f>IF(C383=2,SUM(MAX($B$3:B382),IF(C383=2,1,0)),0)</f>
        <v>0</v>
      </c>
      <c r="C383" s="161">
        <f t="shared" si="62"/>
        <v>0</v>
      </c>
      <c r="D383" s="116" t="s">
        <v>316</v>
      </c>
      <c r="E383" s="118" t="s">
        <v>317</v>
      </c>
      <c r="F383" s="118" t="str">
        <f t="shared" si="68"/>
        <v>EA</v>
      </c>
      <c r="G383" s="119"/>
      <c r="H383" s="120" t="str">
        <f t="shared" si="69"/>
        <v/>
      </c>
      <c r="I383" s="121"/>
      <c r="J383" s="120" t="str">
        <f t="shared" si="70"/>
        <v/>
      </c>
      <c r="L383" s="204" t="str">
        <f t="shared" si="63"/>
        <v/>
      </c>
    </row>
    <row r="384" spans="1:12" ht="15" customHeight="1" x14ac:dyDescent="0.2">
      <c r="A384" s="146">
        <f>IF(C384&gt;0,SUM(MAX($A$3:A383),IF(C384&gt;0,1,0)),0)</f>
        <v>0</v>
      </c>
      <c r="B384" s="146">
        <f>IF(C384=2,SUM(MAX($B$3:B383),IF(C384=2,1,0)),0)</f>
        <v>0</v>
      </c>
      <c r="C384" s="161">
        <f t="shared" si="62"/>
        <v>0</v>
      </c>
      <c r="D384" s="116" t="s">
        <v>318</v>
      </c>
      <c r="E384" s="118" t="s">
        <v>319</v>
      </c>
      <c r="F384" s="118" t="str">
        <f t="shared" si="68"/>
        <v>EA</v>
      </c>
      <c r="G384" s="119"/>
      <c r="H384" s="120" t="str">
        <f t="shared" si="69"/>
        <v/>
      </c>
      <c r="I384" s="121"/>
      <c r="J384" s="120" t="str">
        <f t="shared" si="70"/>
        <v/>
      </c>
      <c r="L384" s="204" t="str">
        <f t="shared" si="63"/>
        <v/>
      </c>
    </row>
    <row r="385" spans="1:12" ht="15" customHeight="1" x14ac:dyDescent="0.2">
      <c r="A385" s="146">
        <f>IF(C385&gt;0,SUM(MAX($A$3:A384),IF(C385&gt;0,1,0)),0)</f>
        <v>0</v>
      </c>
      <c r="B385" s="146">
        <f>IF(C385=2,SUM(MAX($B$3:B384),IF(C385=2,1,0)),0)</f>
        <v>0</v>
      </c>
      <c r="C385" s="161">
        <f t="shared" si="62"/>
        <v>0</v>
      </c>
      <c r="D385" s="116" t="s">
        <v>320</v>
      </c>
      <c r="E385" s="118" t="s">
        <v>321</v>
      </c>
      <c r="F385" s="118" t="str">
        <f t="shared" si="68"/>
        <v>EA</v>
      </c>
      <c r="G385" s="119"/>
      <c r="H385" s="120" t="str">
        <f t="shared" si="69"/>
        <v/>
      </c>
      <c r="I385" s="121"/>
      <c r="J385" s="120" t="str">
        <f t="shared" si="70"/>
        <v/>
      </c>
      <c r="L385" s="204" t="str">
        <f t="shared" si="63"/>
        <v/>
      </c>
    </row>
    <row r="386" spans="1:12" ht="15" customHeight="1" x14ac:dyDescent="0.2">
      <c r="A386" s="146">
        <f>IF(C386&gt;0,SUM(MAX($A$3:A385),IF(C386&gt;0,1,0)),0)</f>
        <v>0</v>
      </c>
      <c r="B386" s="146">
        <f>IF(C386=2,SUM(MAX($B$3:B385),IF(C386=2,1,0)),0)</f>
        <v>0</v>
      </c>
      <c r="C386" s="161">
        <f t="shared" si="62"/>
        <v>0</v>
      </c>
      <c r="D386" s="116" t="s">
        <v>322</v>
      </c>
      <c r="E386" s="118" t="s">
        <v>323</v>
      </c>
      <c r="F386" s="118" t="str">
        <f t="shared" si="68"/>
        <v>EA</v>
      </c>
      <c r="G386" s="119"/>
      <c r="H386" s="120" t="str">
        <f t="shared" si="69"/>
        <v/>
      </c>
      <c r="I386" s="121"/>
      <c r="J386" s="120" t="str">
        <f t="shared" si="70"/>
        <v/>
      </c>
      <c r="L386" s="204" t="str">
        <f t="shared" si="63"/>
        <v/>
      </c>
    </row>
    <row r="387" spans="1:12" ht="15" customHeight="1" x14ac:dyDescent="0.2">
      <c r="A387" s="146">
        <f>IF(C387&gt;0,SUM(MAX($A$3:A386),IF(C387&gt;0,1,0)),0)</f>
        <v>0</v>
      </c>
      <c r="B387" s="146">
        <f>IF(C387=2,SUM(MAX($B$3:B386),IF(C387=2,1,0)),0)</f>
        <v>0</v>
      </c>
      <c r="C387" s="161">
        <f t="shared" si="62"/>
        <v>0</v>
      </c>
      <c r="D387" s="116">
        <v>720310</v>
      </c>
      <c r="E387" s="117" t="s">
        <v>380</v>
      </c>
      <c r="F387" s="118" t="str">
        <f t="shared" si="68"/>
        <v>EA</v>
      </c>
      <c r="G387" s="119"/>
      <c r="H387" s="120" t="str">
        <f t="shared" si="69"/>
        <v/>
      </c>
      <c r="I387" s="121"/>
      <c r="J387" s="120" t="str">
        <f t="shared" si="70"/>
        <v/>
      </c>
      <c r="L387" s="204" t="str">
        <f t="shared" si="63"/>
        <v/>
      </c>
    </row>
    <row r="388" spans="1:12" ht="15" customHeight="1" x14ac:dyDescent="0.2">
      <c r="A388" s="146">
        <f>IF(C388&gt;0,SUM(MAX($A$3:A387),IF(C388&gt;0,1,0)),0)</f>
        <v>0</v>
      </c>
      <c r="B388" s="146">
        <f>IF(C388=2,SUM(MAX($B$3:B387),IF(C388=2,1,0)),0)</f>
        <v>0</v>
      </c>
      <c r="C388" s="161">
        <f t="shared" si="62"/>
        <v>0</v>
      </c>
      <c r="D388" s="116">
        <v>720320</v>
      </c>
      <c r="E388" s="118" t="s">
        <v>549</v>
      </c>
      <c r="F388" s="118" t="str">
        <f t="shared" si="68"/>
        <v>EA</v>
      </c>
      <c r="G388" s="119"/>
      <c r="H388" s="120" t="str">
        <f t="shared" si="69"/>
        <v/>
      </c>
      <c r="I388" s="121"/>
      <c r="J388" s="120" t="str">
        <f t="shared" si="70"/>
        <v/>
      </c>
      <c r="L388" s="204" t="str">
        <f t="shared" si="63"/>
        <v/>
      </c>
    </row>
    <row r="389" spans="1:12" ht="15" customHeight="1" x14ac:dyDescent="0.2">
      <c r="A389" s="146">
        <f>IF(C389&gt;0,SUM(MAX($A$3:A388),IF(C389&gt;0,1,0)),0)</f>
        <v>0</v>
      </c>
      <c r="B389" s="146">
        <f>IF(C389=2,SUM(MAX($B$3:B388),IF(C389=2,1,0)),0)</f>
        <v>0</v>
      </c>
      <c r="C389" s="161">
        <f t="shared" si="62"/>
        <v>0</v>
      </c>
      <c r="D389" s="105"/>
      <c r="E389" s="106"/>
      <c r="F389" s="107"/>
      <c r="G389" s="108"/>
      <c r="H389" s="109"/>
      <c r="I389" s="109"/>
      <c r="J389" s="110"/>
      <c r="L389" s="204" t="str">
        <f t="shared" si="63"/>
        <v/>
      </c>
    </row>
    <row r="390" spans="1:12" ht="15" customHeight="1" x14ac:dyDescent="0.2">
      <c r="A390" s="146">
        <f>IF(C390&gt;0,SUM(MAX($A$3:A389),IF(C390&gt;0,1,0)),0)</f>
        <v>0</v>
      </c>
      <c r="B390" s="146">
        <f>IF(C390=2,SUM(MAX($B$3:B389),IF(C390=2,1,0)),0)</f>
        <v>0</v>
      </c>
      <c r="C390" s="160">
        <f>IF(SUM(C391:C397)&gt;0,2,0)</f>
        <v>0</v>
      </c>
      <c r="D390" s="112" t="s">
        <v>718</v>
      </c>
      <c r="E390" s="112" t="s">
        <v>722</v>
      </c>
      <c r="F390" s="113"/>
      <c r="G390" s="114"/>
      <c r="H390" s="115"/>
      <c r="I390" s="115"/>
      <c r="J390" s="143">
        <f>SUM(J391:J397)</f>
        <v>0</v>
      </c>
      <c r="L390" s="204" t="str">
        <f t="shared" si="63"/>
        <v/>
      </c>
    </row>
    <row r="391" spans="1:12" ht="15" customHeight="1" x14ac:dyDescent="0.2">
      <c r="A391" s="146">
        <f>IF(C391&gt;0,SUM(MAX($A$3:A390),IF(C391&gt;0,1,0)),0)</f>
        <v>0</v>
      </c>
      <c r="B391" s="146">
        <f>IF(C391=2,SUM(MAX($B$3:B390),IF(C391=2,1,0)),0)</f>
        <v>0</v>
      </c>
      <c r="C391" s="161">
        <f t="shared" ref="C391:C453" si="71">IF(G391&gt;0,1,0)</f>
        <v>0</v>
      </c>
      <c r="D391" s="116" t="s">
        <v>324</v>
      </c>
      <c r="E391" s="117" t="s">
        <v>325</v>
      </c>
      <c r="F391" s="118" t="str">
        <f>IFERROR(VLOOKUP(VALUE(D391),BIDITEM,3,FALSE),"")</f>
        <v>CY</v>
      </c>
      <c r="G391" s="119"/>
      <c r="H391" s="120" t="str">
        <f>IF(AND(G391&gt;0,I391=0),IFERROR(VLOOKUP(VALUE(D391),BIDITEM,4,FALSE),""),"")</f>
        <v/>
      </c>
      <c r="I391" s="121"/>
      <c r="J391" s="120" t="str">
        <f t="shared" ref="J391:J397" si="72">IF(AND(G391&gt;0,OR(H391&gt;0,I391&gt;0)),IF(I391&gt;0,PRODUCT(I391,G391),PRODUCT(H391,G391)),"")</f>
        <v/>
      </c>
      <c r="L391" s="204" t="str">
        <f t="shared" si="63"/>
        <v/>
      </c>
    </row>
    <row r="392" spans="1:12" ht="15" customHeight="1" x14ac:dyDescent="0.2">
      <c r="A392" s="146">
        <f>IF(C392&gt;0,SUM(MAX($A$3:A391),IF(C392&gt;0,1,0)),0)</f>
        <v>0</v>
      </c>
      <c r="B392" s="146">
        <f>IF(C392=2,SUM(MAX($B$3:B391),IF(C392=2,1,0)),0)</f>
        <v>0</v>
      </c>
      <c r="C392" s="161">
        <f t="shared" si="71"/>
        <v>0</v>
      </c>
      <c r="D392" s="116" t="s">
        <v>326</v>
      </c>
      <c r="E392" s="118" t="s">
        <v>327</v>
      </c>
      <c r="F392" s="118" t="str">
        <f>IFERROR(VLOOKUP(VALUE(D392),BIDITEM,3,FALSE),"")</f>
        <v>CY</v>
      </c>
      <c r="G392" s="119"/>
      <c r="H392" s="120" t="str">
        <f>IF(AND(G392&gt;0,I392=0),IFERROR(VLOOKUP(VALUE(D392),BIDITEM,4,FALSE),""),"")</f>
        <v/>
      </c>
      <c r="I392" s="121"/>
      <c r="J392" s="120" t="str">
        <f t="shared" si="72"/>
        <v/>
      </c>
      <c r="L392" s="204" t="str">
        <f t="shared" si="63"/>
        <v/>
      </c>
    </row>
    <row r="393" spans="1:12" ht="15" customHeight="1" x14ac:dyDescent="0.2">
      <c r="A393" s="146">
        <f>IF(C393&gt;0,SUM(MAX($A$3:A392),IF(C393&gt;0,1,0)),0)</f>
        <v>0</v>
      </c>
      <c r="B393" s="146">
        <f>IF(C393=2,SUM(MAX($B$3:B392),IF(C393=2,1,0)),0)</f>
        <v>0</v>
      </c>
      <c r="C393" s="161">
        <f t="shared" si="71"/>
        <v>0</v>
      </c>
      <c r="D393" s="116" t="s">
        <v>328</v>
      </c>
      <c r="E393" s="118" t="s">
        <v>329</v>
      </c>
      <c r="F393" s="118" t="str">
        <f>IFERROR(VLOOKUP(VALUE(D393),BIDITEM,3,FALSE),"")</f>
        <v>CY</v>
      </c>
      <c r="G393" s="119"/>
      <c r="H393" s="120" t="str">
        <f>IF(AND(G393&gt;0,I393=0),IFERROR(VLOOKUP(VALUE(D393),BIDITEM,4,FALSE),""),"")</f>
        <v/>
      </c>
      <c r="I393" s="121"/>
      <c r="J393" s="120" t="str">
        <f t="shared" si="72"/>
        <v/>
      </c>
      <c r="L393" s="204" t="str">
        <f t="shared" si="63"/>
        <v/>
      </c>
    </row>
    <row r="394" spans="1:12" ht="15" customHeight="1" x14ac:dyDescent="0.2">
      <c r="A394" s="146">
        <f>IF(C394&gt;0,SUM(MAX($A$3:A393),IF(C394&gt;0,1,0)),0)</f>
        <v>0</v>
      </c>
      <c r="B394" s="146">
        <f>IF(C394=2,SUM(MAX($B$3:B393),IF(C394=2,1,0)),0)</f>
        <v>0</v>
      </c>
      <c r="C394" s="161">
        <f t="shared" si="71"/>
        <v>0</v>
      </c>
      <c r="D394" s="116" t="s">
        <v>331</v>
      </c>
      <c r="E394" s="118" t="s">
        <v>501</v>
      </c>
      <c r="F394" s="118" t="str">
        <f>IFERROR(VLOOKUP(VALUE(D394),BIDITEM,3,FALSE),"")</f>
        <v>SF</v>
      </c>
      <c r="G394" s="119"/>
      <c r="H394" s="120" t="str">
        <f>IF(AND(G394&gt;0,I394=0),IFERROR(VLOOKUP(VALUE(D394),BIDITEM,4,FALSE),""),"")</f>
        <v/>
      </c>
      <c r="I394" s="121"/>
      <c r="J394" s="120" t="str">
        <f t="shared" si="72"/>
        <v/>
      </c>
      <c r="L394" s="204" t="str">
        <f t="shared" ref="L394:L457" si="73">IF(C394&gt;0,ROW(),"")</f>
        <v/>
      </c>
    </row>
    <row r="395" spans="1:12" ht="15" customHeight="1" x14ac:dyDescent="0.2">
      <c r="A395" s="146">
        <f>IF(C395&gt;0,SUM(MAX($A$3:A394),IF(C395&gt;0,1,0)),0)</f>
        <v>0</v>
      </c>
      <c r="B395" s="146">
        <f>IF(C395=2,SUM(MAX($B$3:B394),IF(C395=2,1,0)),0)</f>
        <v>0</v>
      </c>
      <c r="C395" s="161">
        <f t="shared" si="71"/>
        <v>0</v>
      </c>
      <c r="D395" s="116"/>
      <c r="E395" s="118" t="s">
        <v>502</v>
      </c>
      <c r="F395" s="122"/>
      <c r="G395" s="119"/>
      <c r="H395" s="109"/>
      <c r="I395" s="121"/>
      <c r="J395" s="120" t="str">
        <f t="shared" si="72"/>
        <v/>
      </c>
      <c r="L395" s="204" t="str">
        <f t="shared" si="73"/>
        <v/>
      </c>
    </row>
    <row r="396" spans="1:12" ht="15" customHeight="1" x14ac:dyDescent="0.2">
      <c r="A396" s="146">
        <f>IF(C396&gt;0,SUM(MAX($A$3:A395),IF(C396&gt;0,1,0)),0)</f>
        <v>0</v>
      </c>
      <c r="B396" s="146">
        <f>IF(C396=2,SUM(MAX($B$3:B395),IF(C396=2,1,0)),0)</f>
        <v>0</v>
      </c>
      <c r="C396" s="161">
        <f t="shared" si="71"/>
        <v>0</v>
      </c>
      <c r="D396" s="116">
        <v>802610</v>
      </c>
      <c r="E396" s="118" t="s">
        <v>332</v>
      </c>
      <c r="F396" s="118" t="str">
        <f>IFERROR(VLOOKUP(VALUE(D396),BIDITEM,3,FALSE),"")</f>
        <v>SF</v>
      </c>
      <c r="G396" s="119"/>
      <c r="H396" s="120" t="str">
        <f>IF(AND(G396&gt;0,I396=0),IFERROR(VLOOKUP(VALUE(D396),BIDITEM,4,FALSE),""),"")</f>
        <v/>
      </c>
      <c r="I396" s="121"/>
      <c r="J396" s="120" t="str">
        <f t="shared" si="72"/>
        <v/>
      </c>
      <c r="L396" s="204" t="str">
        <f t="shared" si="73"/>
        <v/>
      </c>
    </row>
    <row r="397" spans="1:12" ht="15" customHeight="1" x14ac:dyDescent="0.2">
      <c r="A397" s="146">
        <f>IF(C397&gt;0,SUM(MAX($A$3:A396),IF(C397&gt;0,1,0)),0)</f>
        <v>0</v>
      </c>
      <c r="B397" s="146">
        <f>IF(C397=2,SUM(MAX($B$3:B396),IF(C397=2,1,0)),0)</f>
        <v>0</v>
      </c>
      <c r="C397" s="161">
        <f t="shared" si="71"/>
        <v>0</v>
      </c>
      <c r="D397" s="116"/>
      <c r="E397" s="118" t="s">
        <v>333</v>
      </c>
      <c r="F397" s="122"/>
      <c r="G397" s="119"/>
      <c r="H397" s="109"/>
      <c r="I397" s="121"/>
      <c r="J397" s="120" t="str">
        <f t="shared" si="72"/>
        <v/>
      </c>
      <c r="L397" s="204" t="str">
        <f t="shared" si="73"/>
        <v/>
      </c>
    </row>
    <row r="398" spans="1:12" ht="15" customHeight="1" x14ac:dyDescent="0.2">
      <c r="A398" s="146">
        <f>IF(C398&gt;0,SUM(MAX($A$3:A397),IF(C398&gt;0,1,0)),0)</f>
        <v>0</v>
      </c>
      <c r="B398" s="146">
        <f>IF(C398=2,SUM(MAX($B$3:B397),IF(C398=2,1,0)),0)</f>
        <v>0</v>
      </c>
      <c r="C398" s="161">
        <f t="shared" si="71"/>
        <v>0</v>
      </c>
      <c r="D398" s="105"/>
      <c r="E398" s="106"/>
      <c r="F398" s="107"/>
      <c r="G398" s="108"/>
      <c r="H398" s="109"/>
      <c r="I398" s="109"/>
      <c r="J398" s="110"/>
      <c r="L398" s="204" t="str">
        <f t="shared" si="73"/>
        <v/>
      </c>
    </row>
    <row r="399" spans="1:12" ht="15" customHeight="1" x14ac:dyDescent="0.2">
      <c r="A399" s="146">
        <f>IF(C399&gt;0,SUM(MAX($A$3:A398),IF(C399&gt;0,1,0)),0)</f>
        <v>0</v>
      </c>
      <c r="B399" s="146">
        <f>IF(C399=2,SUM(MAX($B$3:B398),IF(C399=2,1,0)),0)</f>
        <v>0</v>
      </c>
      <c r="C399" s="160">
        <f>IF(SUM(C400:C403)&gt;0,2,0)</f>
        <v>0</v>
      </c>
      <c r="D399" s="112" t="s">
        <v>719</v>
      </c>
      <c r="E399" s="112" t="s">
        <v>723</v>
      </c>
      <c r="F399" s="113"/>
      <c r="G399" s="114"/>
      <c r="H399" s="115"/>
      <c r="I399" s="115"/>
      <c r="J399" s="143">
        <f>SUM(J400:J403)</f>
        <v>0</v>
      </c>
      <c r="L399" s="204" t="str">
        <f t="shared" si="73"/>
        <v/>
      </c>
    </row>
    <row r="400" spans="1:12" ht="15" customHeight="1" x14ac:dyDescent="0.2">
      <c r="A400" s="146">
        <f>IF(C400&gt;0,SUM(MAX($A$3:A399),IF(C400&gt;0,1,0)),0)</f>
        <v>0</v>
      </c>
      <c r="B400" s="146">
        <f>IF(C400=2,SUM(MAX($B$3:B399),IF(C400=2,1,0)),0)</f>
        <v>0</v>
      </c>
      <c r="C400" s="161">
        <f t="shared" si="71"/>
        <v>0</v>
      </c>
      <c r="D400" s="116" t="s">
        <v>334</v>
      </c>
      <c r="E400" s="118" t="s">
        <v>551</v>
      </c>
      <c r="F400" s="118" t="str">
        <f>IFERROR(VLOOKUP(VALUE(D400),BIDITEM,3,FALSE),"")</f>
        <v>LF</v>
      </c>
      <c r="G400" s="119"/>
      <c r="H400" s="120" t="str">
        <f>IF(AND(G400&gt;0,I400=0),IFERROR(VLOOKUP(VALUE(D400),BIDITEM,4,FALSE),""),"")</f>
        <v/>
      </c>
      <c r="I400" s="121"/>
      <c r="J400" s="120" t="str">
        <f t="shared" ref="J400:J403" si="74">IF(AND(G400&gt;0,OR(H400&gt;0,I400&gt;0)),IF(I400&gt;0,PRODUCT(I400,G400),PRODUCT(H400,G400)),"")</f>
        <v/>
      </c>
      <c r="L400" s="204" t="str">
        <f t="shared" si="73"/>
        <v/>
      </c>
    </row>
    <row r="401" spans="1:12" ht="15" customHeight="1" x14ac:dyDescent="0.2">
      <c r="A401" s="146">
        <f>IF(C401&gt;0,SUM(MAX($A$3:A400),IF(C401&gt;0,1,0)),0)</f>
        <v>0</v>
      </c>
      <c r="B401" s="146">
        <f>IF(C401=2,SUM(MAX($B$3:B400),IF(C401=2,1,0)),0)</f>
        <v>0</v>
      </c>
      <c r="C401" s="161">
        <f t="shared" si="71"/>
        <v>0</v>
      </c>
      <c r="D401" s="116"/>
      <c r="E401" s="118" t="s">
        <v>552</v>
      </c>
      <c r="F401" s="122"/>
      <c r="G401" s="119"/>
      <c r="H401" s="109"/>
      <c r="I401" s="121"/>
      <c r="J401" s="120" t="str">
        <f t="shared" si="74"/>
        <v/>
      </c>
      <c r="L401" s="204" t="str">
        <f t="shared" si="73"/>
        <v/>
      </c>
    </row>
    <row r="402" spans="1:12" ht="15" customHeight="1" x14ac:dyDescent="0.2">
      <c r="A402" s="146">
        <f>IF(C402&gt;0,SUM(MAX($A$3:A401),IF(C402&gt;0,1,0)),0)</f>
        <v>0</v>
      </c>
      <c r="B402" s="146">
        <f>IF(C402=2,SUM(MAX($B$3:B401),IF(C402=2,1,0)),0)</f>
        <v>0</v>
      </c>
      <c r="C402" s="161">
        <f t="shared" si="71"/>
        <v>0</v>
      </c>
      <c r="D402" s="116" t="s">
        <v>335</v>
      </c>
      <c r="E402" s="117" t="s">
        <v>336</v>
      </c>
      <c r="F402" s="118" t="str">
        <f>IFERROR(VLOOKUP(VALUE(D402),BIDITEM,3,FALSE),"")</f>
        <v>LF</v>
      </c>
      <c r="G402" s="119"/>
      <c r="H402" s="120" t="str">
        <f>IF(AND(G402&gt;0,I402=0),IFERROR(VLOOKUP(VALUE(D402),BIDITEM,4,FALSE),""),"")</f>
        <v/>
      </c>
      <c r="I402" s="121"/>
      <c r="J402" s="120" t="str">
        <f t="shared" si="74"/>
        <v/>
      </c>
      <c r="L402" s="204" t="str">
        <f t="shared" si="73"/>
        <v/>
      </c>
    </row>
    <row r="403" spans="1:12" ht="15" customHeight="1" x14ac:dyDescent="0.2">
      <c r="A403" s="146">
        <f>IF(C403&gt;0,SUM(MAX($A$3:A402),IF(C403&gt;0,1,0)),0)</f>
        <v>0</v>
      </c>
      <c r="B403" s="146">
        <f>IF(C403=2,SUM(MAX($B$3:B402),IF(C403=2,1,0)),0)</f>
        <v>0</v>
      </c>
      <c r="C403" s="161">
        <f t="shared" si="71"/>
        <v>0</v>
      </c>
      <c r="D403" s="116" t="s">
        <v>337</v>
      </c>
      <c r="E403" s="117" t="s">
        <v>338</v>
      </c>
      <c r="F403" s="118" t="str">
        <f>IFERROR(VLOOKUP(VALUE(D403),BIDITEM,3,FALSE),"")</f>
        <v>LF</v>
      </c>
      <c r="G403" s="119"/>
      <c r="H403" s="120" t="str">
        <f>IF(AND(G403&gt;0,I403=0),IFERROR(VLOOKUP(VALUE(D403),BIDITEM,4,FALSE),""),"")</f>
        <v/>
      </c>
      <c r="I403" s="121"/>
      <c r="J403" s="120" t="str">
        <f t="shared" si="74"/>
        <v/>
      </c>
      <c r="L403" s="204" t="str">
        <f t="shared" si="73"/>
        <v/>
      </c>
    </row>
    <row r="404" spans="1:12" ht="15" customHeight="1" x14ac:dyDescent="0.2">
      <c r="A404" s="146">
        <f>IF(C404&gt;0,SUM(MAX($A$3:A403),IF(C404&gt;0,1,0)),0)</f>
        <v>0</v>
      </c>
      <c r="B404" s="146">
        <f>IF(C404=2,SUM(MAX($B$3:B403),IF(C404=2,1,0)),0)</f>
        <v>0</v>
      </c>
      <c r="C404" s="161">
        <f t="shared" si="71"/>
        <v>0</v>
      </c>
      <c r="D404" s="105"/>
      <c r="E404" s="106"/>
      <c r="F404" s="107"/>
      <c r="G404" s="108"/>
      <c r="H404" s="109"/>
      <c r="I404" s="109"/>
      <c r="J404" s="110"/>
      <c r="L404" s="204" t="str">
        <f t="shared" si="73"/>
        <v/>
      </c>
    </row>
    <row r="405" spans="1:12" ht="15" customHeight="1" x14ac:dyDescent="0.2">
      <c r="A405" s="146">
        <f>IF(C405&gt;0,SUM(MAX($A$3:A404),IF(C405&gt;0,1,0)),0)</f>
        <v>0</v>
      </c>
      <c r="B405" s="146">
        <f>IF(C405=2,SUM(MAX($B$3:B404),IF(C405=2,1,0)),0)</f>
        <v>0</v>
      </c>
      <c r="C405" s="160">
        <f>IF(SUM(C406:C409)&gt;0,2,0)</f>
        <v>0</v>
      </c>
      <c r="D405" s="112" t="s">
        <v>724</v>
      </c>
      <c r="E405" s="112" t="s">
        <v>725</v>
      </c>
      <c r="F405" s="113"/>
      <c r="G405" s="114"/>
      <c r="H405" s="115"/>
      <c r="I405" s="115"/>
      <c r="J405" s="143">
        <f>SUM(J406:J409)</f>
        <v>0</v>
      </c>
      <c r="L405" s="204" t="str">
        <f t="shared" si="73"/>
        <v/>
      </c>
    </row>
    <row r="406" spans="1:12" ht="15" customHeight="1" x14ac:dyDescent="0.2">
      <c r="A406" s="146">
        <f>IF(C406&gt;0,SUM(MAX($A$3:A405),IF(C406&gt;0,1,0)),0)</f>
        <v>0</v>
      </c>
      <c r="B406" s="146">
        <f>IF(C406=2,SUM(MAX($B$3:B405),IF(C406=2,1,0)),0)</f>
        <v>0</v>
      </c>
      <c r="C406" s="161">
        <f t="shared" si="71"/>
        <v>0</v>
      </c>
      <c r="D406" s="116">
        <v>806002</v>
      </c>
      <c r="E406" s="118" t="s">
        <v>503</v>
      </c>
      <c r="F406" s="118" t="str">
        <f>IFERROR(VLOOKUP(VALUE(D406),BIDITEM,3,FALSE),"")</f>
        <v>LF</v>
      </c>
      <c r="G406" s="119"/>
      <c r="H406" s="120" t="str">
        <f>IF(AND(G406&gt;0,I406=0),IFERROR(VLOOKUP(VALUE(D406),BIDITEM,4,FALSE),""),"")</f>
        <v/>
      </c>
      <c r="I406" s="121"/>
      <c r="J406" s="120" t="str">
        <f t="shared" ref="J406:J409" si="75">IF(AND(G406&gt;0,OR(H406&gt;0,I406&gt;0)),IF(I406&gt;0,PRODUCT(I406,G406),PRODUCT(H406,G406)),"")</f>
        <v/>
      </c>
      <c r="L406" s="204" t="str">
        <f t="shared" si="73"/>
        <v/>
      </c>
    </row>
    <row r="407" spans="1:12" ht="15" customHeight="1" x14ac:dyDescent="0.2">
      <c r="A407" s="146">
        <f>IF(C407&gt;0,SUM(MAX($A$3:A406),IF(C407&gt;0,1,0)),0)</f>
        <v>0</v>
      </c>
      <c r="B407" s="146">
        <f>IF(C407=2,SUM(MAX($B$3:B406),IF(C407=2,1,0)),0)</f>
        <v>0</v>
      </c>
      <c r="C407" s="161">
        <f t="shared" si="71"/>
        <v>0</v>
      </c>
      <c r="D407" s="116">
        <v>806004</v>
      </c>
      <c r="E407" s="118" t="s">
        <v>504</v>
      </c>
      <c r="F407" s="118" t="str">
        <f>IFERROR(VLOOKUP(VALUE(D407),BIDITEM,3,FALSE),"")</f>
        <v>LF</v>
      </c>
      <c r="G407" s="119"/>
      <c r="H407" s="120" t="str">
        <f>IF(AND(G407&gt;0,I407=0),IFERROR(VLOOKUP(VALUE(D407),BIDITEM,4,FALSE),""),"")</f>
        <v/>
      </c>
      <c r="I407" s="121"/>
      <c r="J407" s="120" t="str">
        <f t="shared" si="75"/>
        <v/>
      </c>
      <c r="L407" s="204" t="str">
        <f t="shared" si="73"/>
        <v/>
      </c>
    </row>
    <row r="408" spans="1:12" ht="15" customHeight="1" x14ac:dyDescent="0.2">
      <c r="A408" s="146">
        <f>IF(C408&gt;0,SUM(MAX($A$3:A407),IF(C408&gt;0,1,0)),0)</f>
        <v>0</v>
      </c>
      <c r="B408" s="146">
        <f>IF(C408=2,SUM(MAX($B$3:B407),IF(C408=2,1,0)),0)</f>
        <v>0</v>
      </c>
      <c r="C408" s="161">
        <f t="shared" si="71"/>
        <v>0</v>
      </c>
      <c r="D408" s="116">
        <v>806010</v>
      </c>
      <c r="E408" s="117" t="s">
        <v>429</v>
      </c>
      <c r="F408" s="118" t="str">
        <f>IFERROR(VLOOKUP(VALUE(D408),BIDITEM,3,FALSE),"")</f>
        <v>LF</v>
      </c>
      <c r="G408" s="119"/>
      <c r="H408" s="120" t="str">
        <f>IF(AND(G408&gt;0,I408=0),IFERROR(VLOOKUP(VALUE(D408),BIDITEM,4,FALSE),""),"")</f>
        <v/>
      </c>
      <c r="I408" s="121"/>
      <c r="J408" s="120" t="str">
        <f t="shared" si="75"/>
        <v/>
      </c>
      <c r="L408" s="204" t="str">
        <f t="shared" si="73"/>
        <v/>
      </c>
    </row>
    <row r="409" spans="1:12" ht="15" customHeight="1" x14ac:dyDescent="0.2">
      <c r="A409" s="146">
        <f>IF(C409&gt;0,SUM(MAX($A$3:A408),IF(C409&gt;0,1,0)),0)</f>
        <v>0</v>
      </c>
      <c r="B409" s="146">
        <f>IF(C409=2,SUM(MAX($B$3:B408),IF(C409=2,1,0)),0)</f>
        <v>0</v>
      </c>
      <c r="C409" s="161">
        <f t="shared" si="71"/>
        <v>0</v>
      </c>
      <c r="D409" s="116">
        <v>806020</v>
      </c>
      <c r="E409" s="118" t="s">
        <v>505</v>
      </c>
      <c r="F409" s="118" t="str">
        <f>IFERROR(VLOOKUP(VALUE(D409),BIDITEM,3,FALSE),"")</f>
        <v>LF</v>
      </c>
      <c r="G409" s="119"/>
      <c r="H409" s="120" t="str">
        <f>IF(AND(G409&gt;0,I409=0),IFERROR(VLOOKUP(VALUE(D409),BIDITEM,4,FALSE),""),"")</f>
        <v/>
      </c>
      <c r="I409" s="121"/>
      <c r="J409" s="120" t="str">
        <f t="shared" si="75"/>
        <v/>
      </c>
      <c r="L409" s="204" t="str">
        <f t="shared" si="73"/>
        <v/>
      </c>
    </row>
    <row r="410" spans="1:12" ht="15" customHeight="1" x14ac:dyDescent="0.2">
      <c r="A410" s="146">
        <f>IF(C410&gt;0,SUM(MAX($A$3:A409),IF(C410&gt;0,1,0)),0)</f>
        <v>0</v>
      </c>
      <c r="B410" s="146">
        <f>IF(C410=2,SUM(MAX($B$3:B409),IF(C410=2,1,0)),0)</f>
        <v>0</v>
      </c>
      <c r="C410" s="161">
        <f t="shared" si="71"/>
        <v>0</v>
      </c>
      <c r="D410" s="105"/>
      <c r="E410" s="106"/>
      <c r="F410" s="107"/>
      <c r="G410" s="108"/>
      <c r="H410" s="109"/>
      <c r="I410" s="109"/>
      <c r="J410" s="110"/>
      <c r="L410" s="204" t="str">
        <f t="shared" si="73"/>
        <v/>
      </c>
    </row>
    <row r="411" spans="1:12" ht="15" customHeight="1" x14ac:dyDescent="0.2">
      <c r="A411" s="146">
        <f>IF(C411&gt;0,SUM(MAX($A$3:A410),IF(C411&gt;0,1,0)),0)</f>
        <v>0</v>
      </c>
      <c r="B411" s="146">
        <f>IF(C411=2,SUM(MAX($B$3:B410),IF(C411=2,1,0)),0)</f>
        <v>0</v>
      </c>
      <c r="C411" s="160">
        <f>IF(SUM(C412:C413)&gt;0,2,0)</f>
        <v>0</v>
      </c>
      <c r="D411" s="112" t="s">
        <v>726</v>
      </c>
      <c r="E411" s="112" t="s">
        <v>727</v>
      </c>
      <c r="F411" s="113"/>
      <c r="G411" s="114"/>
      <c r="H411" s="115"/>
      <c r="I411" s="115"/>
      <c r="J411" s="143">
        <f>SUM(J412:J413)</f>
        <v>0</v>
      </c>
      <c r="L411" s="204" t="str">
        <f t="shared" si="73"/>
        <v/>
      </c>
    </row>
    <row r="412" spans="1:12" ht="15" customHeight="1" x14ac:dyDescent="0.2">
      <c r="A412" s="146">
        <f>IF(C412&gt;0,SUM(MAX($A$3:A411),IF(C412&gt;0,1,0)),0)</f>
        <v>0</v>
      </c>
      <c r="B412" s="146">
        <f>IF(C412=2,SUM(MAX($B$3:B411),IF(C412=2,1,0)),0)</f>
        <v>0</v>
      </c>
      <c r="C412" s="161">
        <f t="shared" si="71"/>
        <v>0</v>
      </c>
      <c r="D412" s="116" t="s">
        <v>339</v>
      </c>
      <c r="E412" s="117" t="s">
        <v>340</v>
      </c>
      <c r="F412" s="118" t="str">
        <f>IFERROR(VLOOKUP(VALUE(D412),BIDITEM,3,FALSE),"")</f>
        <v>LF</v>
      </c>
      <c r="G412" s="119"/>
      <c r="H412" s="120" t="str">
        <f>IF(AND(G412&gt;0,I412=0),IFERROR(VLOOKUP(VALUE(D412),BIDITEM,4,FALSE),""),"")</f>
        <v/>
      </c>
      <c r="I412" s="121"/>
      <c r="J412" s="120" t="str">
        <f t="shared" ref="J412:J413" si="76">IF(AND(G412&gt;0,OR(H412&gt;0,I412&gt;0)),IF(I412&gt;0,PRODUCT(I412,G412),PRODUCT(H412,G412)),"")</f>
        <v/>
      </c>
      <c r="L412" s="204" t="str">
        <f t="shared" si="73"/>
        <v/>
      </c>
    </row>
    <row r="413" spans="1:12" ht="15" customHeight="1" x14ac:dyDescent="0.2">
      <c r="A413" s="146">
        <f>IF(C413&gt;0,SUM(MAX($A$3:A412),IF(C413&gt;0,1,0)),0)</f>
        <v>0</v>
      </c>
      <c r="B413" s="146">
        <f>IF(C413=2,SUM(MAX($B$3:B412),IF(C413=2,1,0)),0)</f>
        <v>0</v>
      </c>
      <c r="C413" s="161">
        <f t="shared" si="71"/>
        <v>0</v>
      </c>
      <c r="D413" s="116">
        <v>807010</v>
      </c>
      <c r="E413" s="118" t="s">
        <v>506</v>
      </c>
      <c r="F413" s="118" t="str">
        <f>IFERROR(VLOOKUP(VALUE(D413),BIDITEM,3,FALSE),"")</f>
        <v>LF</v>
      </c>
      <c r="G413" s="119"/>
      <c r="H413" s="120" t="str">
        <f>IF(AND(G413&gt;0,I413=0),IFERROR(VLOOKUP(VALUE(D413),BIDITEM,4,FALSE),""),"")</f>
        <v/>
      </c>
      <c r="I413" s="121"/>
      <c r="J413" s="120" t="str">
        <f t="shared" si="76"/>
        <v/>
      </c>
      <c r="L413" s="204" t="str">
        <f t="shared" si="73"/>
        <v/>
      </c>
    </row>
    <row r="414" spans="1:12" ht="15" customHeight="1" x14ac:dyDescent="0.2">
      <c r="A414" s="146">
        <f>IF(C414&gt;0,SUM(MAX($A$3:A413),IF(C414&gt;0,1,0)),0)</f>
        <v>0</v>
      </c>
      <c r="B414" s="146">
        <f>IF(C414=2,SUM(MAX($B$3:B413),IF(C414=2,1,0)),0)</f>
        <v>0</v>
      </c>
      <c r="C414" s="161">
        <f t="shared" si="71"/>
        <v>0</v>
      </c>
      <c r="D414" s="105"/>
      <c r="E414" s="106"/>
      <c r="F414" s="107"/>
      <c r="G414" s="108"/>
      <c r="H414" s="109"/>
      <c r="I414" s="109"/>
      <c r="J414" s="110"/>
      <c r="L414" s="204" t="str">
        <f t="shared" si="73"/>
        <v/>
      </c>
    </row>
    <row r="415" spans="1:12" ht="15" customHeight="1" x14ac:dyDescent="0.2">
      <c r="A415" s="146">
        <f>IF(C415&gt;0,SUM(MAX($A$3:A414),IF(C415&gt;0,1,0)),0)</f>
        <v>0</v>
      </c>
      <c r="B415" s="146">
        <f>IF(C415=2,SUM(MAX($B$3:B414),IF(C415=2,1,0)),0)</f>
        <v>0</v>
      </c>
      <c r="C415" s="160">
        <f>IF(SUM(C416:C418)&gt;0,2,0)</f>
        <v>0</v>
      </c>
      <c r="D415" s="112" t="s">
        <v>728</v>
      </c>
      <c r="E415" s="112" t="s">
        <v>729</v>
      </c>
      <c r="F415" s="113"/>
      <c r="G415" s="114"/>
      <c r="H415" s="115"/>
      <c r="I415" s="115"/>
      <c r="J415" s="143">
        <f>SUM(J416:J418)</f>
        <v>0</v>
      </c>
      <c r="L415" s="204" t="str">
        <f t="shared" si="73"/>
        <v/>
      </c>
    </row>
    <row r="416" spans="1:12" ht="15" customHeight="1" x14ac:dyDescent="0.2">
      <c r="A416" s="146">
        <f>IF(C416&gt;0,SUM(MAX($A$3:A415),IF(C416&gt;0,1,0)),0)</f>
        <v>0</v>
      </c>
      <c r="B416" s="146">
        <f>IF(C416=2,SUM(MAX($B$3:B415),IF(C416=2,1,0)),0)</f>
        <v>0</v>
      </c>
      <c r="C416" s="161">
        <f t="shared" si="71"/>
        <v>0</v>
      </c>
      <c r="D416" s="116" t="s">
        <v>341</v>
      </c>
      <c r="E416" s="118" t="s">
        <v>342</v>
      </c>
      <c r="F416" s="118" t="str">
        <f>IFERROR(VLOOKUP(VALUE(D416),BIDITEM,3,FALSE),"")</f>
        <v>EA</v>
      </c>
      <c r="G416" s="119"/>
      <c r="H416" s="120" t="str">
        <f>IF(AND(G416&gt;0,I416=0),IFERROR(VLOOKUP(VALUE(D416),BIDITEM,4,FALSE),""),"")</f>
        <v/>
      </c>
      <c r="I416" s="121"/>
      <c r="J416" s="120" t="str">
        <f t="shared" ref="J416:J418" si="77">IF(AND(G416&gt;0,OR(H416&gt;0,I416&gt;0)),IF(I416&gt;0,PRODUCT(I416,G416),PRODUCT(H416,G416)),"")</f>
        <v/>
      </c>
      <c r="L416" s="204" t="str">
        <f t="shared" si="73"/>
        <v/>
      </c>
    </row>
    <row r="417" spans="1:12" ht="15" customHeight="1" x14ac:dyDescent="0.2">
      <c r="A417" s="146">
        <f>IF(C417&gt;0,SUM(MAX($A$3:A416),IF(C417&gt;0,1,0)),0)</f>
        <v>0</v>
      </c>
      <c r="B417" s="146">
        <f>IF(C417=2,SUM(MAX($B$3:B416),IF(C417=2,1,0)),0)</f>
        <v>0</v>
      </c>
      <c r="C417" s="161">
        <f t="shared" si="71"/>
        <v>0</v>
      </c>
      <c r="D417" s="116" t="s">
        <v>343</v>
      </c>
      <c r="E417" s="118" t="s">
        <v>344</v>
      </c>
      <c r="F417" s="118" t="str">
        <f>IFERROR(VLOOKUP(VALUE(D417),BIDITEM,3,FALSE),"")</f>
        <v>EA</v>
      </c>
      <c r="G417" s="119"/>
      <c r="H417" s="120" t="str">
        <f>IF(AND(G417&gt;0,I417=0),IFERROR(VLOOKUP(VALUE(D417),BIDITEM,4,FALSE),""),"")</f>
        <v/>
      </c>
      <c r="I417" s="121"/>
      <c r="J417" s="120" t="str">
        <f t="shared" si="77"/>
        <v/>
      </c>
      <c r="L417" s="204" t="str">
        <f t="shared" si="73"/>
        <v/>
      </c>
    </row>
    <row r="418" spans="1:12" ht="15" customHeight="1" x14ac:dyDescent="0.2">
      <c r="A418" s="146">
        <f>IF(C418&gt;0,SUM(MAX($A$3:A417),IF(C418&gt;0,1,0)),0)</f>
        <v>0</v>
      </c>
      <c r="B418" s="146">
        <f>IF(C418=2,SUM(MAX($B$3:B417),IF(C418=2,1,0)),0)</f>
        <v>0</v>
      </c>
      <c r="C418" s="161">
        <f t="shared" si="71"/>
        <v>0</v>
      </c>
      <c r="D418" s="116">
        <v>808005</v>
      </c>
      <c r="E418" s="118" t="s">
        <v>507</v>
      </c>
      <c r="F418" s="118" t="str">
        <f>IFERROR(VLOOKUP(VALUE(D418),BIDITEM,3,FALSE),"")</f>
        <v>EA</v>
      </c>
      <c r="G418" s="119"/>
      <c r="H418" s="120" t="str">
        <f>IF(AND(G418&gt;0,I418=0),IFERROR(VLOOKUP(VALUE(D418),BIDITEM,4,FALSE),""),"")</f>
        <v/>
      </c>
      <c r="I418" s="121"/>
      <c r="J418" s="120" t="str">
        <f t="shared" si="77"/>
        <v/>
      </c>
      <c r="L418" s="204" t="str">
        <f t="shared" si="73"/>
        <v/>
      </c>
    </row>
    <row r="419" spans="1:12" ht="15" customHeight="1" x14ac:dyDescent="0.2">
      <c r="A419" s="146">
        <f>IF(C419&gt;0,SUM(MAX($A$3:A418),IF(C419&gt;0,1,0)),0)</f>
        <v>0</v>
      </c>
      <c r="B419" s="146">
        <f>IF(C419=2,SUM(MAX($B$3:B418),IF(C419=2,1,0)),0)</f>
        <v>0</v>
      </c>
      <c r="C419" s="161">
        <f t="shared" si="71"/>
        <v>0</v>
      </c>
      <c r="D419" s="105"/>
      <c r="E419" s="106"/>
      <c r="F419" s="107"/>
      <c r="G419" s="108"/>
      <c r="H419" s="109"/>
      <c r="I419" s="109"/>
      <c r="J419" s="110"/>
      <c r="L419" s="204" t="str">
        <f t="shared" si="73"/>
        <v/>
      </c>
    </row>
    <row r="420" spans="1:12" ht="15" customHeight="1" x14ac:dyDescent="0.2">
      <c r="A420" s="146">
        <f>IF(C420&gt;0,SUM(MAX($A$3:A419),IF(C420&gt;0,1,0)),0)</f>
        <v>0</v>
      </c>
      <c r="B420" s="146">
        <f>IF(C420=2,SUM(MAX($B$3:B419),IF(C420=2,1,0)),0)</f>
        <v>0</v>
      </c>
      <c r="C420" s="160">
        <f>IF(SUM(C421:C424)&gt;0,2,0)</f>
        <v>0</v>
      </c>
      <c r="D420" s="112" t="s">
        <v>730</v>
      </c>
      <c r="E420" s="112" t="s">
        <v>731</v>
      </c>
      <c r="F420" s="113"/>
      <c r="G420" s="114"/>
      <c r="H420" s="115"/>
      <c r="I420" s="115"/>
      <c r="J420" s="143">
        <f>SUM(J421:J424)</f>
        <v>0</v>
      </c>
      <c r="L420" s="204" t="str">
        <f t="shared" si="73"/>
        <v/>
      </c>
    </row>
    <row r="421" spans="1:12" ht="15" customHeight="1" x14ac:dyDescent="0.2">
      <c r="A421" s="146">
        <f>IF(C421&gt;0,SUM(MAX($A$3:A420),IF(C421&gt;0,1,0)),0)</f>
        <v>0</v>
      </c>
      <c r="B421" s="146">
        <f>IF(C421=2,SUM(MAX($B$3:B420),IF(C421=2,1,0)),0)</f>
        <v>0</v>
      </c>
      <c r="C421" s="161">
        <f t="shared" si="71"/>
        <v>0</v>
      </c>
      <c r="D421" s="116" t="s">
        <v>345</v>
      </c>
      <c r="E421" s="117" t="s">
        <v>346</v>
      </c>
      <c r="F421" s="118" t="str">
        <f>IFERROR(VLOOKUP(VALUE(D421),BIDITEM,3,FALSE),"")</f>
        <v>EA</v>
      </c>
      <c r="G421" s="119"/>
      <c r="H421" s="120" t="str">
        <f>IF(AND(G421&gt;0,I421=0),IFERROR(VLOOKUP(VALUE(D421),BIDITEM,4,FALSE),""),"")</f>
        <v/>
      </c>
      <c r="I421" s="121"/>
      <c r="J421" s="120" t="str">
        <f t="shared" ref="J421:J424" si="78">IF(AND(G421&gt;0,OR(H421&gt;0,I421&gt;0)),IF(I421&gt;0,PRODUCT(I421,G421),PRODUCT(H421,G421)),"")</f>
        <v/>
      </c>
      <c r="L421" s="204" t="str">
        <f t="shared" si="73"/>
        <v/>
      </c>
    </row>
    <row r="422" spans="1:12" ht="15" customHeight="1" x14ac:dyDescent="0.2">
      <c r="A422" s="146">
        <f>IF(C422&gt;0,SUM(MAX($A$3:A421),IF(C422&gt;0,1,0)),0)</f>
        <v>0</v>
      </c>
      <c r="B422" s="146">
        <f>IF(C422=2,SUM(MAX($B$3:B421),IF(C422=2,1,0)),0)</f>
        <v>0</v>
      </c>
      <c r="C422" s="161">
        <f t="shared" si="71"/>
        <v>0</v>
      </c>
      <c r="D422" s="116">
        <v>813030</v>
      </c>
      <c r="E422" s="118" t="s">
        <v>430</v>
      </c>
      <c r="F422" s="118" t="str">
        <f>IFERROR(VLOOKUP(VALUE(D422),BIDITEM,3,FALSE),"")</f>
        <v>EA</v>
      </c>
      <c r="G422" s="119"/>
      <c r="H422" s="120" t="str">
        <f>IF(AND(G422&gt;0,I422=0),IFERROR(VLOOKUP(VALUE(D422),BIDITEM,4,FALSE),""),"")</f>
        <v/>
      </c>
      <c r="I422" s="121"/>
      <c r="J422" s="120" t="str">
        <f t="shared" si="78"/>
        <v/>
      </c>
      <c r="L422" s="204" t="str">
        <f t="shared" si="73"/>
        <v/>
      </c>
    </row>
    <row r="423" spans="1:12" ht="15" customHeight="1" x14ac:dyDescent="0.2">
      <c r="A423" s="146">
        <f>IF(C423&gt;0,SUM(MAX($A$3:A422),IF(C423&gt;0,1,0)),0)</f>
        <v>0</v>
      </c>
      <c r="B423" s="146">
        <f>IF(C423=2,SUM(MAX($B$3:B422),IF(C423=2,1,0)),0)</f>
        <v>0</v>
      </c>
      <c r="C423" s="161">
        <f t="shared" si="71"/>
        <v>0</v>
      </c>
      <c r="D423" s="116" t="s">
        <v>347</v>
      </c>
      <c r="E423" s="117" t="s">
        <v>348</v>
      </c>
      <c r="F423" s="118" t="str">
        <f>IFERROR(VLOOKUP(VALUE(D423),BIDITEM,3,FALSE),"")</f>
        <v>EA</v>
      </c>
      <c r="G423" s="119"/>
      <c r="H423" s="120" t="str">
        <f>IF(AND(G423&gt;0,I423=0),IFERROR(VLOOKUP(VALUE(D423),BIDITEM,4,FALSE),""),"")</f>
        <v/>
      </c>
      <c r="I423" s="121"/>
      <c r="J423" s="120" t="str">
        <f t="shared" si="78"/>
        <v/>
      </c>
      <c r="L423" s="204" t="str">
        <f t="shared" si="73"/>
        <v/>
      </c>
    </row>
    <row r="424" spans="1:12" ht="15" customHeight="1" x14ac:dyDescent="0.2">
      <c r="A424" s="146">
        <f>IF(C424&gt;0,SUM(MAX($A$3:A423),IF(C424&gt;0,1,0)),0)</f>
        <v>0</v>
      </c>
      <c r="B424" s="146">
        <f>IF(C424=2,SUM(MAX($B$3:B423),IF(C424=2,1,0)),0)</f>
        <v>0</v>
      </c>
      <c r="C424" s="161">
        <f t="shared" si="71"/>
        <v>0</v>
      </c>
      <c r="D424" s="116" t="s">
        <v>349</v>
      </c>
      <c r="E424" s="117" t="s">
        <v>350</v>
      </c>
      <c r="F424" s="118" t="str">
        <f>IFERROR(VLOOKUP(VALUE(D424),BIDITEM,3,FALSE),"")</f>
        <v>EA</v>
      </c>
      <c r="G424" s="119"/>
      <c r="H424" s="120" t="str">
        <f>IF(AND(G424&gt;0,I424=0),IFERROR(VLOOKUP(VALUE(D424),BIDITEM,4,FALSE),""),"")</f>
        <v/>
      </c>
      <c r="I424" s="121"/>
      <c r="J424" s="120" t="str">
        <f t="shared" si="78"/>
        <v/>
      </c>
      <c r="L424" s="204" t="str">
        <f t="shared" si="73"/>
        <v/>
      </c>
    </row>
    <row r="425" spans="1:12" ht="15" customHeight="1" x14ac:dyDescent="0.2">
      <c r="A425" s="146">
        <f>IF(C425&gt;0,SUM(MAX($A$3:A424),IF(C425&gt;0,1,0)),0)</f>
        <v>0</v>
      </c>
      <c r="B425" s="146">
        <f>IF(C425=2,SUM(MAX($B$3:B424),IF(C425=2,1,0)),0)</f>
        <v>0</v>
      </c>
      <c r="C425" s="161">
        <f t="shared" si="71"/>
        <v>0</v>
      </c>
      <c r="D425" s="105"/>
      <c r="E425" s="106"/>
      <c r="F425" s="107"/>
      <c r="G425" s="108"/>
      <c r="H425" s="109"/>
      <c r="I425" s="109"/>
      <c r="J425" s="110"/>
      <c r="L425" s="204" t="str">
        <f t="shared" si="73"/>
        <v/>
      </c>
    </row>
    <row r="426" spans="1:12" ht="15" customHeight="1" x14ac:dyDescent="0.2">
      <c r="A426" s="146">
        <f>IF(C426&gt;0,SUM(MAX($A$3:A425),IF(C426&gt;0,1,0)),0)</f>
        <v>0</v>
      </c>
      <c r="B426" s="146">
        <f>IF(C426=2,SUM(MAX($B$3:B425),IF(C426=2,1,0)),0)</f>
        <v>0</v>
      </c>
      <c r="C426" s="161">
        <f>IF(SUM(C427:C439)&gt;0,2,0)</f>
        <v>0</v>
      </c>
      <c r="D426" s="112" t="s">
        <v>732</v>
      </c>
      <c r="E426" s="112" t="s">
        <v>733</v>
      </c>
      <c r="F426" s="113"/>
      <c r="G426" s="114"/>
      <c r="H426" s="115"/>
      <c r="I426" s="115"/>
      <c r="J426" s="143">
        <f>SUM(J427:J439)</f>
        <v>0</v>
      </c>
      <c r="L426" s="204" t="str">
        <f t="shared" si="73"/>
        <v/>
      </c>
    </row>
    <row r="427" spans="1:12" ht="15" customHeight="1" x14ac:dyDescent="0.2">
      <c r="A427" s="146">
        <f>IF(C427&gt;0,SUM(MAX($A$3:A426),IF(C427&gt;0,1,0)),0)</f>
        <v>0</v>
      </c>
      <c r="B427" s="146">
        <f>IF(C427=2,SUM(MAX($B$3:B426),IF(C427=2,1,0)),0)</f>
        <v>0</v>
      </c>
      <c r="C427" s="161">
        <f t="shared" si="71"/>
        <v>0</v>
      </c>
      <c r="D427" s="116" t="s">
        <v>351</v>
      </c>
      <c r="E427" s="118" t="s">
        <v>553</v>
      </c>
      <c r="F427" s="118" t="str">
        <f>IFERROR(VLOOKUP(VALUE(D427),BIDITEM,3,FALSE),"")</f>
        <v>SY</v>
      </c>
      <c r="G427" s="119"/>
      <c r="H427" s="120" t="str">
        <f>IF(AND(G427&gt;0,I427=0),IFERROR(VLOOKUP(VALUE(D427),BIDITEM,4,FALSE),""),"")</f>
        <v/>
      </c>
      <c r="I427" s="121"/>
      <c r="J427" s="120" t="str">
        <f t="shared" ref="J427:J439" si="79">IF(AND(G427&gt;0,OR(H427&gt;0,I427&gt;0)),IF(I427&gt;0,PRODUCT(I427,G427),PRODUCT(H427,G427)),"")</f>
        <v/>
      </c>
      <c r="L427" s="204" t="str">
        <f t="shared" si="73"/>
        <v/>
      </c>
    </row>
    <row r="428" spans="1:12" ht="15" customHeight="1" x14ac:dyDescent="0.2">
      <c r="A428" s="146">
        <f>IF(C428&gt;0,SUM(MAX($A$3:A427),IF(C428&gt;0,1,0)),0)</f>
        <v>0</v>
      </c>
      <c r="B428" s="146">
        <f>IF(C428=2,SUM(MAX($B$3:B427),IF(C428=2,1,0)),0)</f>
        <v>0</v>
      </c>
      <c r="C428" s="161">
        <f t="shared" si="71"/>
        <v>0</v>
      </c>
      <c r="D428" s="116"/>
      <c r="E428" s="118" t="s">
        <v>554</v>
      </c>
      <c r="F428" s="122"/>
      <c r="G428" s="119"/>
      <c r="H428" s="109"/>
      <c r="I428" s="121"/>
      <c r="J428" s="120" t="str">
        <f t="shared" si="79"/>
        <v/>
      </c>
      <c r="L428" s="204" t="str">
        <f t="shared" si="73"/>
        <v/>
      </c>
    </row>
    <row r="429" spans="1:12" ht="15" customHeight="1" x14ac:dyDescent="0.2">
      <c r="A429" s="146">
        <f>IF(C429&gt;0,SUM(MAX($A$3:A428),IF(C429&gt;0,1,0)),0)</f>
        <v>0</v>
      </c>
      <c r="B429" s="146">
        <f>IF(C429=2,SUM(MAX($B$3:B428),IF(C429=2,1,0)),0)</f>
        <v>0</v>
      </c>
      <c r="C429" s="161">
        <f t="shared" si="71"/>
        <v>0</v>
      </c>
      <c r="D429" s="116" t="s">
        <v>352</v>
      </c>
      <c r="E429" s="117" t="s">
        <v>353</v>
      </c>
      <c r="F429" s="118" t="str">
        <f t="shared" ref="F429:F439" si="80">IFERROR(VLOOKUP(VALUE(D429),BIDITEM,3,FALSE),"")</f>
        <v>LF</v>
      </c>
      <c r="G429" s="119"/>
      <c r="H429" s="120" t="str">
        <f t="shared" ref="H429:H439" si="81">IF(AND(G429&gt;0,I429=0),IFERROR(VLOOKUP(VALUE(D429),BIDITEM,4,FALSE),""),"")</f>
        <v/>
      </c>
      <c r="I429" s="121"/>
      <c r="J429" s="120" t="str">
        <f t="shared" si="79"/>
        <v/>
      </c>
      <c r="L429" s="204" t="str">
        <f t="shared" si="73"/>
        <v/>
      </c>
    </row>
    <row r="430" spans="1:12" ht="15" customHeight="1" x14ac:dyDescent="0.2">
      <c r="A430" s="146">
        <f>IF(C430&gt;0,SUM(MAX($A$3:A429),IF(C430&gt;0,1,0)),0)</f>
        <v>0</v>
      </c>
      <c r="B430" s="146">
        <f>IF(C430=2,SUM(MAX($B$3:B429),IF(C430=2,1,0)),0)</f>
        <v>0</v>
      </c>
      <c r="C430" s="161">
        <f t="shared" si="71"/>
        <v>0</v>
      </c>
      <c r="D430" s="116">
        <v>814020</v>
      </c>
      <c r="E430" s="118" t="s">
        <v>508</v>
      </c>
      <c r="F430" s="118" t="str">
        <f t="shared" si="80"/>
        <v>EA</v>
      </c>
      <c r="G430" s="119"/>
      <c r="H430" s="120" t="str">
        <f t="shared" si="81"/>
        <v/>
      </c>
      <c r="I430" s="121"/>
      <c r="J430" s="120" t="str">
        <f t="shared" si="79"/>
        <v/>
      </c>
      <c r="L430" s="204" t="str">
        <f t="shared" si="73"/>
        <v/>
      </c>
    </row>
    <row r="431" spans="1:12" ht="15" customHeight="1" x14ac:dyDescent="0.2">
      <c r="A431" s="146">
        <f>IF(C431&gt;0,SUM(MAX($A$3:A430),IF(C431&gt;0,1,0)),0)</f>
        <v>0</v>
      </c>
      <c r="B431" s="146">
        <f>IF(C431=2,SUM(MAX($B$3:B430),IF(C431=2,1,0)),0)</f>
        <v>0</v>
      </c>
      <c r="C431" s="161">
        <f t="shared" si="71"/>
        <v>0</v>
      </c>
      <c r="D431" s="116">
        <v>814022</v>
      </c>
      <c r="E431" s="118" t="s">
        <v>509</v>
      </c>
      <c r="F431" s="118" t="str">
        <f t="shared" si="80"/>
        <v>EA</v>
      </c>
      <c r="G431" s="119"/>
      <c r="H431" s="120" t="str">
        <f t="shared" si="81"/>
        <v/>
      </c>
      <c r="I431" s="121"/>
      <c r="J431" s="120" t="str">
        <f t="shared" si="79"/>
        <v/>
      </c>
      <c r="L431" s="204" t="str">
        <f t="shared" si="73"/>
        <v/>
      </c>
    </row>
    <row r="432" spans="1:12" ht="15" customHeight="1" x14ac:dyDescent="0.2">
      <c r="A432" s="146">
        <f>IF(C432&gt;0,SUM(MAX($A$3:A431),IF(C432&gt;0,1,0)),0)</f>
        <v>0</v>
      </c>
      <c r="B432" s="146">
        <f>IF(C432=2,SUM(MAX($B$3:B431),IF(C432=2,1,0)),0)</f>
        <v>0</v>
      </c>
      <c r="C432" s="161">
        <f t="shared" si="71"/>
        <v>0</v>
      </c>
      <c r="D432" s="116">
        <v>814023</v>
      </c>
      <c r="E432" s="118" t="s">
        <v>510</v>
      </c>
      <c r="F432" s="118" t="str">
        <f t="shared" si="80"/>
        <v>EA</v>
      </c>
      <c r="G432" s="119"/>
      <c r="H432" s="120" t="str">
        <f t="shared" si="81"/>
        <v/>
      </c>
      <c r="I432" s="121"/>
      <c r="J432" s="120" t="str">
        <f t="shared" si="79"/>
        <v/>
      </c>
      <c r="L432" s="204" t="str">
        <f t="shared" si="73"/>
        <v/>
      </c>
    </row>
    <row r="433" spans="1:12" ht="15" customHeight="1" x14ac:dyDescent="0.2">
      <c r="A433" s="146">
        <f>IF(C433&gt;0,SUM(MAX($A$3:A432),IF(C433&gt;0,1,0)),0)</f>
        <v>0</v>
      </c>
      <c r="B433" s="146">
        <f>IF(C433=2,SUM(MAX($B$3:B432),IF(C433=2,1,0)),0)</f>
        <v>0</v>
      </c>
      <c r="C433" s="161">
        <f t="shared" si="71"/>
        <v>0</v>
      </c>
      <c r="D433" s="116">
        <v>814024</v>
      </c>
      <c r="E433" s="117" t="s">
        <v>431</v>
      </c>
      <c r="F433" s="118" t="str">
        <f t="shared" si="80"/>
        <v>SY</v>
      </c>
      <c r="G433" s="119"/>
      <c r="H433" s="120" t="str">
        <f t="shared" si="81"/>
        <v/>
      </c>
      <c r="I433" s="121"/>
      <c r="J433" s="120" t="str">
        <f t="shared" si="79"/>
        <v/>
      </c>
      <c r="L433" s="204" t="str">
        <f t="shared" si="73"/>
        <v/>
      </c>
    </row>
    <row r="434" spans="1:12" ht="15" customHeight="1" x14ac:dyDescent="0.2">
      <c r="A434" s="146">
        <f>IF(C434&gt;0,SUM(MAX($A$3:A433),IF(C434&gt;0,1,0)),0)</f>
        <v>0</v>
      </c>
      <c r="B434" s="146">
        <f>IF(C434=2,SUM(MAX($B$3:B433),IF(C434=2,1,0)),0)</f>
        <v>0</v>
      </c>
      <c r="C434" s="161">
        <f t="shared" si="71"/>
        <v>0</v>
      </c>
      <c r="D434" s="116">
        <v>814025</v>
      </c>
      <c r="E434" s="117" t="s">
        <v>433</v>
      </c>
      <c r="F434" s="118" t="str">
        <f t="shared" si="80"/>
        <v>SF</v>
      </c>
      <c r="G434" s="119"/>
      <c r="H434" s="120" t="str">
        <f t="shared" si="81"/>
        <v/>
      </c>
      <c r="I434" s="121"/>
      <c r="J434" s="120" t="str">
        <f t="shared" si="79"/>
        <v/>
      </c>
      <c r="L434" s="204" t="str">
        <f t="shared" si="73"/>
        <v/>
      </c>
    </row>
    <row r="435" spans="1:12" ht="15" customHeight="1" x14ac:dyDescent="0.2">
      <c r="A435" s="146">
        <f>IF(C435&gt;0,SUM(MAX($A$3:A434),IF(C435&gt;0,1,0)),0)</f>
        <v>0</v>
      </c>
      <c r="B435" s="146">
        <f>IF(C435=2,SUM(MAX($B$3:B434),IF(C435=2,1,0)),0)</f>
        <v>0</v>
      </c>
      <c r="C435" s="161">
        <f t="shared" si="71"/>
        <v>0</v>
      </c>
      <c r="D435" s="116">
        <v>814030</v>
      </c>
      <c r="E435" s="117" t="s">
        <v>432</v>
      </c>
      <c r="F435" s="118" t="str">
        <f t="shared" si="80"/>
        <v>SY</v>
      </c>
      <c r="G435" s="119"/>
      <c r="H435" s="120" t="str">
        <f t="shared" si="81"/>
        <v/>
      </c>
      <c r="I435" s="121"/>
      <c r="J435" s="120" t="str">
        <f t="shared" si="79"/>
        <v/>
      </c>
      <c r="L435" s="204" t="str">
        <f t="shared" si="73"/>
        <v/>
      </c>
    </row>
    <row r="436" spans="1:12" ht="15" customHeight="1" x14ac:dyDescent="0.2">
      <c r="A436" s="146">
        <f>IF(C436&gt;0,SUM(MAX($A$3:A435),IF(C436&gt;0,1,0)),0)</f>
        <v>0</v>
      </c>
      <c r="B436" s="146">
        <f>IF(C436=2,SUM(MAX($B$3:B435),IF(C436=2,1,0)),0)</f>
        <v>0</v>
      </c>
      <c r="C436" s="161">
        <f t="shared" si="71"/>
        <v>0</v>
      </c>
      <c r="D436" s="116">
        <v>814234</v>
      </c>
      <c r="E436" s="118" t="s">
        <v>434</v>
      </c>
      <c r="F436" s="118" t="str">
        <f t="shared" si="80"/>
        <v>SY</v>
      </c>
      <c r="G436" s="119"/>
      <c r="H436" s="120" t="str">
        <f t="shared" si="81"/>
        <v/>
      </c>
      <c r="I436" s="121"/>
      <c r="J436" s="120" t="str">
        <f t="shared" si="79"/>
        <v/>
      </c>
      <c r="L436" s="204" t="str">
        <f t="shared" si="73"/>
        <v/>
      </c>
    </row>
    <row r="437" spans="1:12" ht="15" customHeight="1" x14ac:dyDescent="0.2">
      <c r="A437" s="146">
        <f>IF(C437&gt;0,SUM(MAX($A$3:A436),IF(C437&gt;0,1,0)),0)</f>
        <v>0</v>
      </c>
      <c r="B437" s="146">
        <f>IF(C437=2,SUM(MAX($B$3:B436),IF(C437=2,1,0)),0)</f>
        <v>0</v>
      </c>
      <c r="C437" s="161">
        <f t="shared" si="71"/>
        <v>0</v>
      </c>
      <c r="D437" s="116">
        <v>814240</v>
      </c>
      <c r="E437" s="118" t="s">
        <v>435</v>
      </c>
      <c r="F437" s="118" t="str">
        <f t="shared" si="80"/>
        <v>SY</v>
      </c>
      <c r="G437" s="119"/>
      <c r="H437" s="120" t="str">
        <f t="shared" si="81"/>
        <v/>
      </c>
      <c r="I437" s="121"/>
      <c r="J437" s="120" t="str">
        <f t="shared" si="79"/>
        <v/>
      </c>
      <c r="L437" s="204" t="str">
        <f t="shared" si="73"/>
        <v/>
      </c>
    </row>
    <row r="438" spans="1:12" ht="15" customHeight="1" x14ac:dyDescent="0.2">
      <c r="A438" s="146">
        <f>IF(C438&gt;0,SUM(MAX($A$3:A437),IF(C438&gt;0,1,0)),0)</f>
        <v>0</v>
      </c>
      <c r="B438" s="146">
        <f>IF(C438=2,SUM(MAX($B$3:B437),IF(C438=2,1,0)),0)</f>
        <v>0</v>
      </c>
      <c r="C438" s="161">
        <f t="shared" si="71"/>
        <v>0</v>
      </c>
      <c r="D438" s="116">
        <v>814250</v>
      </c>
      <c r="E438" s="118" t="s">
        <v>511</v>
      </c>
      <c r="F438" s="118" t="str">
        <f t="shared" si="80"/>
        <v>SY</v>
      </c>
      <c r="G438" s="119"/>
      <c r="H438" s="120" t="str">
        <f t="shared" si="81"/>
        <v/>
      </c>
      <c r="I438" s="121"/>
      <c r="J438" s="120" t="str">
        <f t="shared" si="79"/>
        <v/>
      </c>
      <c r="L438" s="204" t="str">
        <f t="shared" si="73"/>
        <v/>
      </c>
    </row>
    <row r="439" spans="1:12" ht="25.5" x14ac:dyDescent="0.2">
      <c r="A439" s="146">
        <f>IF(C439&gt;0,SUM(MAX($A$3:A438),IF(C439&gt;0,1,0)),0)</f>
        <v>0</v>
      </c>
      <c r="B439" s="146">
        <f>IF(C439=2,SUM(MAX($B$3:B438),IF(C439=2,1,0)),0)</f>
        <v>0</v>
      </c>
      <c r="C439" s="161">
        <f t="shared" si="71"/>
        <v>0</v>
      </c>
      <c r="D439" s="116">
        <v>814251</v>
      </c>
      <c r="E439" s="136" t="s">
        <v>512</v>
      </c>
      <c r="F439" s="118" t="str">
        <f t="shared" si="80"/>
        <v>SY</v>
      </c>
      <c r="G439" s="119"/>
      <c r="H439" s="120" t="str">
        <f t="shared" si="81"/>
        <v/>
      </c>
      <c r="I439" s="121"/>
      <c r="J439" s="120" t="str">
        <f t="shared" si="79"/>
        <v/>
      </c>
      <c r="L439" s="204" t="str">
        <f t="shared" si="73"/>
        <v/>
      </c>
    </row>
    <row r="440" spans="1:12" ht="15" customHeight="1" x14ac:dyDescent="0.2">
      <c r="A440" s="146">
        <f>IF(C440&gt;0,SUM(MAX($A$3:A439),IF(C440&gt;0,1,0)),0)</f>
        <v>0</v>
      </c>
      <c r="B440" s="146">
        <f>IF(C440=2,SUM(MAX($B$3:B439),IF(C440=2,1,0)),0)</f>
        <v>0</v>
      </c>
      <c r="C440" s="161">
        <f t="shared" si="71"/>
        <v>0</v>
      </c>
      <c r="D440" s="105"/>
      <c r="E440" s="106"/>
      <c r="F440" s="107"/>
      <c r="G440" s="108"/>
      <c r="H440" s="109"/>
      <c r="I440" s="109"/>
      <c r="J440" s="110"/>
      <c r="L440" s="204" t="str">
        <f t="shared" si="73"/>
        <v/>
      </c>
    </row>
    <row r="441" spans="1:12" ht="15" customHeight="1" x14ac:dyDescent="0.2">
      <c r="A441" s="146">
        <f>IF(C441&gt;0,SUM(MAX($A$3:A440),IF(C441&gt;0,1,0)),0)</f>
        <v>0</v>
      </c>
      <c r="B441" s="146">
        <f>IF(C441=2,SUM(MAX($B$3:B440),IF(C441=2,1,0)),0)</f>
        <v>0</v>
      </c>
      <c r="C441" s="160">
        <f>IF(SUM(C442:C448)&gt;0,2,0)</f>
        <v>0</v>
      </c>
      <c r="D441" s="112" t="s">
        <v>734</v>
      </c>
      <c r="E441" s="112" t="s">
        <v>735</v>
      </c>
      <c r="F441" s="113"/>
      <c r="G441" s="114"/>
      <c r="H441" s="115"/>
      <c r="I441" s="115"/>
      <c r="J441" s="143">
        <f>SUM(J442:J448)</f>
        <v>0</v>
      </c>
      <c r="L441" s="204" t="str">
        <f t="shared" si="73"/>
        <v/>
      </c>
    </row>
    <row r="442" spans="1:12" ht="15" customHeight="1" x14ac:dyDescent="0.2">
      <c r="A442" s="146">
        <f>IF(C442&gt;0,SUM(MAX($A$3:A441),IF(C442&gt;0,1,0)),0)</f>
        <v>0</v>
      </c>
      <c r="B442" s="146">
        <f>IF(C442=2,SUM(MAX($B$3:B441),IF(C442=2,1,0)),0)</f>
        <v>0</v>
      </c>
      <c r="C442" s="161">
        <f t="shared" si="71"/>
        <v>0</v>
      </c>
      <c r="D442" s="116">
        <v>818020</v>
      </c>
      <c r="E442" s="117" t="s">
        <v>436</v>
      </c>
      <c r="F442" s="118" t="str">
        <f t="shared" ref="F442:F448" si="82">IFERROR(VLOOKUP(VALUE(D442),BIDITEM,3,FALSE),"")</f>
        <v>SF</v>
      </c>
      <c r="G442" s="119"/>
      <c r="H442" s="120" t="str">
        <f t="shared" ref="H442:H448" si="83">IF(AND(G442&gt;0,I442=0),IFERROR(VLOOKUP(VALUE(D442),BIDITEM,4,FALSE),""),"")</f>
        <v/>
      </c>
      <c r="I442" s="121"/>
      <c r="J442" s="120" t="str">
        <f t="shared" ref="J442:J448" si="84">IF(AND(G442&gt;0,OR(H442&gt;0,I442&gt;0)),IF(I442&gt;0,PRODUCT(I442,G442),PRODUCT(H442,G442)),"")</f>
        <v/>
      </c>
      <c r="L442" s="204" t="str">
        <f t="shared" si="73"/>
        <v/>
      </c>
    </row>
    <row r="443" spans="1:12" ht="15" customHeight="1" x14ac:dyDescent="0.2">
      <c r="A443" s="146">
        <f>IF(C443&gt;0,SUM(MAX($A$3:A442),IF(C443&gt;0,1,0)),0)</f>
        <v>0</v>
      </c>
      <c r="B443" s="146">
        <f>IF(C443=2,SUM(MAX($B$3:B442),IF(C443=2,1,0)),0)</f>
        <v>0</v>
      </c>
      <c r="C443" s="161">
        <f t="shared" si="71"/>
        <v>0</v>
      </c>
      <c r="D443" s="116">
        <v>818030</v>
      </c>
      <c r="E443" s="117" t="s">
        <v>437</v>
      </c>
      <c r="F443" s="118" t="str">
        <f t="shared" si="82"/>
        <v>LF</v>
      </c>
      <c r="G443" s="119"/>
      <c r="H443" s="120" t="str">
        <f t="shared" si="83"/>
        <v/>
      </c>
      <c r="I443" s="121"/>
      <c r="J443" s="120" t="str">
        <f t="shared" si="84"/>
        <v/>
      </c>
      <c r="L443" s="204" t="str">
        <f t="shared" si="73"/>
        <v/>
      </c>
    </row>
    <row r="444" spans="1:12" ht="15" customHeight="1" x14ac:dyDescent="0.2">
      <c r="A444" s="146">
        <f>IF(C444&gt;0,SUM(MAX($A$3:A443),IF(C444&gt;0,1,0)),0)</f>
        <v>0</v>
      </c>
      <c r="B444" s="146">
        <f>IF(C444=2,SUM(MAX($B$3:B443),IF(C444=2,1,0)),0)</f>
        <v>0</v>
      </c>
      <c r="C444" s="161">
        <f t="shared" si="71"/>
        <v>0</v>
      </c>
      <c r="D444" s="116" t="s">
        <v>354</v>
      </c>
      <c r="E444" s="117" t="s">
        <v>355</v>
      </c>
      <c r="F444" s="118" t="str">
        <f t="shared" si="82"/>
        <v>LF</v>
      </c>
      <c r="G444" s="119"/>
      <c r="H444" s="120" t="str">
        <f t="shared" si="83"/>
        <v/>
      </c>
      <c r="I444" s="121"/>
      <c r="J444" s="120" t="str">
        <f t="shared" si="84"/>
        <v/>
      </c>
      <c r="L444" s="204" t="str">
        <f t="shared" si="73"/>
        <v/>
      </c>
    </row>
    <row r="445" spans="1:12" ht="15" customHeight="1" x14ac:dyDescent="0.2">
      <c r="A445" s="146">
        <f>IF(C445&gt;0,SUM(MAX($A$3:A444),IF(C445&gt;0,1,0)),0)</f>
        <v>0</v>
      </c>
      <c r="B445" s="146">
        <f>IF(C445=2,SUM(MAX($B$3:B444),IF(C445=2,1,0)),0)</f>
        <v>0</v>
      </c>
      <c r="C445" s="161">
        <f t="shared" si="71"/>
        <v>0</v>
      </c>
      <c r="D445" s="116" t="s">
        <v>356</v>
      </c>
      <c r="E445" s="118" t="s">
        <v>357</v>
      </c>
      <c r="F445" s="118" t="str">
        <f t="shared" si="82"/>
        <v>LF</v>
      </c>
      <c r="G445" s="119"/>
      <c r="H445" s="120" t="str">
        <f t="shared" si="83"/>
        <v/>
      </c>
      <c r="I445" s="121"/>
      <c r="J445" s="120" t="str">
        <f t="shared" si="84"/>
        <v/>
      </c>
      <c r="L445" s="204" t="str">
        <f t="shared" si="73"/>
        <v/>
      </c>
    </row>
    <row r="446" spans="1:12" ht="15" customHeight="1" x14ac:dyDescent="0.2">
      <c r="A446" s="146">
        <f>IF(C446&gt;0,SUM(MAX($A$3:A445),IF(C446&gt;0,1,0)),0)</f>
        <v>0</v>
      </c>
      <c r="B446" s="146">
        <f>IF(C446=2,SUM(MAX($B$3:B445),IF(C446=2,1,0)),0)</f>
        <v>0</v>
      </c>
      <c r="C446" s="161">
        <f t="shared" si="71"/>
        <v>0</v>
      </c>
      <c r="D446" s="116" t="s">
        <v>358</v>
      </c>
      <c r="E446" s="118" t="s">
        <v>359</v>
      </c>
      <c r="F446" s="118" t="str">
        <f t="shared" si="82"/>
        <v>LF</v>
      </c>
      <c r="G446" s="119"/>
      <c r="H446" s="120" t="str">
        <f t="shared" si="83"/>
        <v/>
      </c>
      <c r="I446" s="121"/>
      <c r="J446" s="120" t="str">
        <f t="shared" si="84"/>
        <v/>
      </c>
      <c r="L446" s="204" t="str">
        <f t="shared" si="73"/>
        <v/>
      </c>
    </row>
    <row r="447" spans="1:12" ht="15" customHeight="1" x14ac:dyDescent="0.2">
      <c r="A447" s="146">
        <f>IF(C447&gt;0,SUM(MAX($A$3:A446),IF(C447&gt;0,1,0)),0)</f>
        <v>0</v>
      </c>
      <c r="B447" s="146">
        <f>IF(C447=2,SUM(MAX($B$3:B446),IF(C447=2,1,0)),0)</f>
        <v>0</v>
      </c>
      <c r="C447" s="161">
        <f t="shared" si="71"/>
        <v>0</v>
      </c>
      <c r="D447" s="116" t="s">
        <v>360</v>
      </c>
      <c r="E447" s="118" t="s">
        <v>361</v>
      </c>
      <c r="F447" s="118" t="str">
        <f t="shared" si="82"/>
        <v>LF</v>
      </c>
      <c r="G447" s="119"/>
      <c r="H447" s="120" t="str">
        <f t="shared" si="83"/>
        <v/>
      </c>
      <c r="I447" s="121"/>
      <c r="J447" s="120" t="str">
        <f t="shared" si="84"/>
        <v/>
      </c>
      <c r="L447" s="204" t="str">
        <f t="shared" si="73"/>
        <v/>
      </c>
    </row>
    <row r="448" spans="1:12" ht="15" customHeight="1" x14ac:dyDescent="0.2">
      <c r="A448" s="146">
        <f>IF(C448&gt;0,SUM(MAX($A$3:A447),IF(C448&gt;0,1,0)),0)</f>
        <v>0</v>
      </c>
      <c r="B448" s="146">
        <f>IF(C448=2,SUM(MAX($B$3:B447),IF(C448=2,1,0)),0)</f>
        <v>0</v>
      </c>
      <c r="C448" s="161">
        <f t="shared" si="71"/>
        <v>0</v>
      </c>
      <c r="D448" s="116" t="s">
        <v>362</v>
      </c>
      <c r="E448" s="117" t="s">
        <v>381</v>
      </c>
      <c r="F448" s="118" t="str">
        <f t="shared" si="82"/>
        <v>SF</v>
      </c>
      <c r="G448" s="119"/>
      <c r="H448" s="120" t="str">
        <f t="shared" si="83"/>
        <v/>
      </c>
      <c r="I448" s="121"/>
      <c r="J448" s="120" t="str">
        <f t="shared" si="84"/>
        <v/>
      </c>
      <c r="L448" s="204" t="str">
        <f t="shared" si="73"/>
        <v/>
      </c>
    </row>
    <row r="449" spans="1:12" ht="15" customHeight="1" x14ac:dyDescent="0.2">
      <c r="A449" s="146">
        <f>IF(C449&gt;0,SUM(MAX($A$3:A448),IF(C449&gt;0,1,0)),0)</f>
        <v>0</v>
      </c>
      <c r="B449" s="146">
        <f>IF(C449=2,SUM(MAX($B$3:B448),IF(C449=2,1,0)),0)</f>
        <v>0</v>
      </c>
      <c r="C449" s="161">
        <f t="shared" si="71"/>
        <v>0</v>
      </c>
      <c r="D449" s="105"/>
      <c r="E449" s="106"/>
      <c r="F449" s="107"/>
      <c r="G449" s="108"/>
      <c r="H449" s="109"/>
      <c r="I449" s="109"/>
      <c r="J449" s="110"/>
      <c r="L449" s="204" t="str">
        <f t="shared" si="73"/>
        <v/>
      </c>
    </row>
    <row r="450" spans="1:12" ht="15" customHeight="1" x14ac:dyDescent="0.2">
      <c r="A450" s="146">
        <f>IF(C450&gt;0,SUM(MAX($A$3:A449),IF(C450&gt;0,1,0)),0)</f>
        <v>0</v>
      </c>
      <c r="B450" s="146">
        <f>IF(C450=2,SUM(MAX($B$3:B449),IF(C450=2,1,0)),0)</f>
        <v>0</v>
      </c>
      <c r="C450" s="160">
        <f>IF(SUM(C451:C454)&gt;0,2,0)</f>
        <v>0</v>
      </c>
      <c r="D450" s="112" t="s">
        <v>736</v>
      </c>
      <c r="E450" s="112" t="s">
        <v>737</v>
      </c>
      <c r="F450" s="113"/>
      <c r="G450" s="114"/>
      <c r="H450" s="115"/>
      <c r="I450" s="115"/>
      <c r="J450" s="143">
        <f>SUM(J451:J454)</f>
        <v>0</v>
      </c>
      <c r="L450" s="204" t="str">
        <f t="shared" si="73"/>
        <v/>
      </c>
    </row>
    <row r="451" spans="1:12" ht="15" customHeight="1" x14ac:dyDescent="0.2">
      <c r="A451" s="146">
        <f>IF(C451&gt;0,SUM(MAX($A$3:A450),IF(C451&gt;0,1,0)),0)</f>
        <v>0</v>
      </c>
      <c r="B451" s="146">
        <f>IF(C451=2,SUM(MAX($B$3:B450),IF(C451=2,1,0)),0)</f>
        <v>0</v>
      </c>
      <c r="C451" s="161">
        <f t="shared" si="71"/>
        <v>0</v>
      </c>
      <c r="D451" s="116" t="s">
        <v>363</v>
      </c>
      <c r="E451" s="118" t="s">
        <v>364</v>
      </c>
      <c r="F451" s="118" t="str">
        <f>IFERROR(VLOOKUP(VALUE(D451),BIDITEM,3,FALSE),"")</f>
        <v>SY</v>
      </c>
      <c r="G451" s="119"/>
      <c r="H451" s="120" t="str">
        <f>IF(AND(G451&gt;0,I451=0),IFERROR(VLOOKUP(VALUE(D451),BIDITEM,4,FALSE),""),"")</f>
        <v/>
      </c>
      <c r="I451" s="121"/>
      <c r="J451" s="120" t="str">
        <f t="shared" ref="J451:J454" si="85">IF(AND(G451&gt;0,OR(H451&gt;0,I451&gt;0)),IF(I451&gt;0,PRODUCT(I451,G451),PRODUCT(H451,G451)),"")</f>
        <v/>
      </c>
      <c r="L451" s="204" t="str">
        <f t="shared" si="73"/>
        <v/>
      </c>
    </row>
    <row r="452" spans="1:12" ht="15" customHeight="1" x14ac:dyDescent="0.2">
      <c r="A452" s="146">
        <f>IF(C452&gt;0,SUM(MAX($A$3:A451),IF(C452&gt;0,1,0)),0)</f>
        <v>0</v>
      </c>
      <c r="B452" s="146">
        <f>IF(C452=2,SUM(MAX($B$3:B451),IF(C452=2,1,0)),0)</f>
        <v>0</v>
      </c>
      <c r="C452" s="161">
        <f t="shared" si="71"/>
        <v>0</v>
      </c>
      <c r="D452" s="116" t="s">
        <v>365</v>
      </c>
      <c r="E452" s="118" t="s">
        <v>366</v>
      </c>
      <c r="F452" s="118" t="str">
        <f>IFERROR(VLOOKUP(VALUE(D452),BIDITEM,3,FALSE),"")</f>
        <v>SY</v>
      </c>
      <c r="G452" s="119"/>
      <c r="H452" s="120" t="str">
        <f>IF(AND(G452&gt;0,I452=0),IFERROR(VLOOKUP(VALUE(D452),BIDITEM,4,FALSE),""),"")</f>
        <v/>
      </c>
      <c r="I452" s="121"/>
      <c r="J452" s="120" t="str">
        <f t="shared" si="85"/>
        <v/>
      </c>
      <c r="L452" s="204" t="str">
        <f t="shared" si="73"/>
        <v/>
      </c>
    </row>
    <row r="453" spans="1:12" ht="15" customHeight="1" x14ac:dyDescent="0.2">
      <c r="A453" s="146">
        <f>IF(C453&gt;0,SUM(MAX($A$3:A452),IF(C453&gt;0,1,0)),0)</f>
        <v>0</v>
      </c>
      <c r="B453" s="146">
        <f>IF(C453=2,SUM(MAX($B$3:B452),IF(C453=2,1,0)),0)</f>
        <v>0</v>
      </c>
      <c r="C453" s="161">
        <f t="shared" si="71"/>
        <v>0</v>
      </c>
      <c r="D453" s="116" t="s">
        <v>367</v>
      </c>
      <c r="E453" s="118" t="s">
        <v>513</v>
      </c>
      <c r="F453" s="118" t="str">
        <f>IFERROR(VLOOKUP(VALUE(D453),BIDITEM,3,FALSE),"")</f>
        <v>SY</v>
      </c>
      <c r="G453" s="119"/>
      <c r="H453" s="120" t="str">
        <f>IF(AND(G453&gt;0,I453=0),IFERROR(VLOOKUP(VALUE(D453),BIDITEM,4,FALSE),""),"")</f>
        <v/>
      </c>
      <c r="I453" s="121"/>
      <c r="J453" s="120" t="str">
        <f t="shared" si="85"/>
        <v/>
      </c>
      <c r="L453" s="204" t="str">
        <f t="shared" si="73"/>
        <v/>
      </c>
    </row>
    <row r="454" spans="1:12" ht="15" customHeight="1" x14ac:dyDescent="0.2">
      <c r="A454" s="146">
        <f>IF(C454&gt;0,SUM(MAX($A$3:A453),IF(C454&gt;0,1,0)),0)</f>
        <v>0</v>
      </c>
      <c r="B454" s="146">
        <f>IF(C454=2,SUM(MAX($B$3:B453),IF(C454=2,1,0)),0)</f>
        <v>0</v>
      </c>
      <c r="C454" s="161">
        <f t="shared" ref="C454:C480" si="86">IF(G454&gt;0,1,0)</f>
        <v>0</v>
      </c>
      <c r="D454" s="116">
        <v>819020</v>
      </c>
      <c r="E454" s="118" t="s">
        <v>514</v>
      </c>
      <c r="F454" s="118" t="str">
        <f>IFERROR(VLOOKUP(VALUE(D454),BIDITEM,3,FALSE),"")</f>
        <v>SY</v>
      </c>
      <c r="G454" s="119"/>
      <c r="H454" s="120" t="str">
        <f>IF(AND(G454&gt;0,I454=0),IFERROR(VLOOKUP(VALUE(D454),BIDITEM,4,FALSE),""),"")</f>
        <v/>
      </c>
      <c r="I454" s="121"/>
      <c r="J454" s="120" t="str">
        <f t="shared" si="85"/>
        <v/>
      </c>
      <c r="L454" s="204" t="str">
        <f t="shared" si="73"/>
        <v/>
      </c>
    </row>
    <row r="455" spans="1:12" ht="15" customHeight="1" x14ac:dyDescent="0.2">
      <c r="A455" s="146">
        <f>IF(C455&gt;0,SUM(MAX($A$3:A454),IF(C455&gt;0,1,0)),0)</f>
        <v>0</v>
      </c>
      <c r="B455" s="146">
        <f>IF(C455=2,SUM(MAX($B$3:B454),IF(C455=2,1,0)),0)</f>
        <v>0</v>
      </c>
      <c r="C455" s="161">
        <f t="shared" si="86"/>
        <v>0</v>
      </c>
      <c r="D455" s="105"/>
      <c r="E455" s="106"/>
      <c r="F455" s="107"/>
      <c r="G455" s="108"/>
      <c r="H455" s="109"/>
      <c r="I455" s="109"/>
      <c r="J455" s="110"/>
      <c r="L455" s="204" t="str">
        <f t="shared" si="73"/>
        <v/>
      </c>
    </row>
    <row r="456" spans="1:12" ht="15" customHeight="1" x14ac:dyDescent="0.2">
      <c r="A456" s="146">
        <f>IF(C456&gt;0,SUM(MAX($A$3:A455),IF(C456&gt;0,1,0)),0)</f>
        <v>0</v>
      </c>
      <c r="B456" s="146">
        <f>IF(C456=2,SUM(MAX($B$3:B455),IF(C456=2,1,0)),0)</f>
        <v>0</v>
      </c>
      <c r="C456" s="160">
        <f>IF(SUM(C457:C467)&gt;0,2,0)</f>
        <v>0</v>
      </c>
      <c r="D456" s="112" t="s">
        <v>738</v>
      </c>
      <c r="E456" s="112" t="s">
        <v>739</v>
      </c>
      <c r="F456" s="113"/>
      <c r="G456" s="114"/>
      <c r="H456" s="115"/>
      <c r="I456" s="115"/>
      <c r="J456" s="143">
        <f>SUM(J457:J467)</f>
        <v>0</v>
      </c>
      <c r="L456" s="204" t="str">
        <f t="shared" si="73"/>
        <v/>
      </c>
    </row>
    <row r="457" spans="1:12" ht="15" customHeight="1" x14ac:dyDescent="0.2">
      <c r="A457" s="146">
        <f>IF(C457&gt;0,SUM(MAX($A$3:A456),IF(C457&gt;0,1,0)),0)</f>
        <v>0</v>
      </c>
      <c r="B457" s="146">
        <f>IF(C457=2,SUM(MAX($B$3:B456),IF(C457=2,1,0)),0)</f>
        <v>0</v>
      </c>
      <c r="C457" s="161">
        <f t="shared" si="86"/>
        <v>0</v>
      </c>
      <c r="D457" s="116">
        <v>821006</v>
      </c>
      <c r="E457" s="118" t="s">
        <v>515</v>
      </c>
      <c r="F457" s="118" t="str">
        <f t="shared" ref="F457:F467" si="87">IFERROR(VLOOKUP(VALUE(D457),BIDITEM,3,FALSE),"")</f>
        <v>EA</v>
      </c>
      <c r="G457" s="119"/>
      <c r="H457" s="120" t="str">
        <f t="shared" ref="H457:H467" si="88">IF(AND(G457&gt;0,I457=0),IFERROR(VLOOKUP(VALUE(D457),BIDITEM,4,FALSE),""),"")</f>
        <v/>
      </c>
      <c r="I457" s="121"/>
      <c r="J457" s="120" t="str">
        <f t="shared" ref="J457:J467" si="89">IF(AND(G457&gt;0,OR(H457&gt;0,I457&gt;0)),IF(I457&gt;0,PRODUCT(I457,G457),PRODUCT(H457,G457)),"")</f>
        <v/>
      </c>
      <c r="L457" s="204" t="str">
        <f t="shared" si="73"/>
        <v/>
      </c>
    </row>
    <row r="458" spans="1:12" ht="15" customHeight="1" x14ac:dyDescent="0.2">
      <c r="A458" s="146">
        <f>IF(C458&gt;0,SUM(MAX($A$3:A457),IF(C458&gt;0,1,0)),0)</f>
        <v>0</v>
      </c>
      <c r="B458" s="146">
        <f>IF(C458=2,SUM(MAX($B$3:B457),IF(C458=2,1,0)),0)</f>
        <v>0</v>
      </c>
      <c r="C458" s="161">
        <f t="shared" si="86"/>
        <v>0</v>
      </c>
      <c r="D458" s="116">
        <v>821011</v>
      </c>
      <c r="E458" s="118" t="s">
        <v>516</v>
      </c>
      <c r="F458" s="118" t="str">
        <f t="shared" si="87"/>
        <v>EA</v>
      </c>
      <c r="G458" s="119"/>
      <c r="H458" s="120" t="str">
        <f t="shared" si="88"/>
        <v/>
      </c>
      <c r="I458" s="121"/>
      <c r="J458" s="120" t="str">
        <f t="shared" si="89"/>
        <v/>
      </c>
      <c r="L458" s="204" t="str">
        <f t="shared" ref="L458:L505" si="90">IF(C458&gt;0,ROW(),"")</f>
        <v/>
      </c>
    </row>
    <row r="459" spans="1:12" ht="15" customHeight="1" x14ac:dyDescent="0.2">
      <c r="A459" s="146">
        <f>IF(C459&gt;0,SUM(MAX($A$3:A458),IF(C459&gt;0,1,0)),0)</f>
        <v>0</v>
      </c>
      <c r="B459" s="146">
        <f>IF(C459=2,SUM(MAX($B$3:B458),IF(C459=2,1,0)),0)</f>
        <v>0</v>
      </c>
      <c r="C459" s="161">
        <f t="shared" si="86"/>
        <v>0</v>
      </c>
      <c r="D459" s="116">
        <v>821015</v>
      </c>
      <c r="E459" s="118" t="s">
        <v>517</v>
      </c>
      <c r="F459" s="118" t="str">
        <f t="shared" si="87"/>
        <v>EA</v>
      </c>
      <c r="G459" s="119"/>
      <c r="H459" s="120" t="str">
        <f t="shared" si="88"/>
        <v/>
      </c>
      <c r="I459" s="121"/>
      <c r="J459" s="120" t="str">
        <f t="shared" si="89"/>
        <v/>
      </c>
      <c r="L459" s="204" t="str">
        <f t="shared" si="90"/>
        <v/>
      </c>
    </row>
    <row r="460" spans="1:12" ht="15" customHeight="1" x14ac:dyDescent="0.2">
      <c r="A460" s="146">
        <f>IF(C460&gt;0,SUM(MAX($A$3:A459),IF(C460&gt;0,1,0)),0)</f>
        <v>0</v>
      </c>
      <c r="B460" s="146">
        <f>IF(C460=2,SUM(MAX($B$3:B459),IF(C460=2,1,0)),0)</f>
        <v>0</v>
      </c>
      <c r="C460" s="161">
        <f t="shared" si="86"/>
        <v>0</v>
      </c>
      <c r="D460" s="116" t="s">
        <v>368</v>
      </c>
      <c r="E460" s="118" t="s">
        <v>518</v>
      </c>
      <c r="F460" s="118" t="str">
        <f t="shared" si="87"/>
        <v>EA</v>
      </c>
      <c r="G460" s="119"/>
      <c r="H460" s="120" t="str">
        <f t="shared" si="88"/>
        <v/>
      </c>
      <c r="I460" s="121"/>
      <c r="J460" s="120" t="str">
        <f t="shared" si="89"/>
        <v/>
      </c>
      <c r="L460" s="204" t="str">
        <f t="shared" si="90"/>
        <v/>
      </c>
    </row>
    <row r="461" spans="1:12" ht="15" customHeight="1" x14ac:dyDescent="0.2">
      <c r="A461" s="146">
        <f>IF(C461&gt;0,SUM(MAX($A$3:A460),IF(C461&gt;0,1,0)),0)</f>
        <v>0</v>
      </c>
      <c r="B461" s="146">
        <f>IF(C461=2,SUM(MAX($B$3:B460),IF(C461=2,1,0)),0)</f>
        <v>0</v>
      </c>
      <c r="C461" s="161">
        <f t="shared" si="86"/>
        <v>0</v>
      </c>
      <c r="D461" s="116" t="s">
        <v>369</v>
      </c>
      <c r="E461" s="118" t="s">
        <v>370</v>
      </c>
      <c r="F461" s="118" t="str">
        <f t="shared" si="87"/>
        <v>EA</v>
      </c>
      <c r="G461" s="119"/>
      <c r="H461" s="120" t="str">
        <f t="shared" si="88"/>
        <v/>
      </c>
      <c r="I461" s="121"/>
      <c r="J461" s="120" t="str">
        <f t="shared" si="89"/>
        <v/>
      </c>
      <c r="L461" s="204" t="str">
        <f t="shared" si="90"/>
        <v/>
      </c>
    </row>
    <row r="462" spans="1:12" ht="15" customHeight="1" x14ac:dyDescent="0.2">
      <c r="A462" s="146">
        <f>IF(C462&gt;0,SUM(MAX($A$3:A461),IF(C462&gt;0,1,0)),0)</f>
        <v>0</v>
      </c>
      <c r="B462" s="146">
        <f>IF(C462=2,SUM(MAX($B$3:B461),IF(C462=2,1,0)),0)</f>
        <v>0</v>
      </c>
      <c r="C462" s="161">
        <f t="shared" si="86"/>
        <v>0</v>
      </c>
      <c r="D462" s="116" t="s">
        <v>371</v>
      </c>
      <c r="E462" s="118" t="s">
        <v>372</v>
      </c>
      <c r="F462" s="118" t="str">
        <f t="shared" si="87"/>
        <v>EA</v>
      </c>
      <c r="G462" s="119"/>
      <c r="H462" s="120" t="str">
        <f t="shared" si="88"/>
        <v/>
      </c>
      <c r="I462" s="121"/>
      <c r="J462" s="120" t="str">
        <f t="shared" si="89"/>
        <v/>
      </c>
      <c r="L462" s="204" t="str">
        <f t="shared" si="90"/>
        <v/>
      </c>
    </row>
    <row r="463" spans="1:12" ht="15" customHeight="1" x14ac:dyDescent="0.2">
      <c r="A463" s="146">
        <f>IF(C463&gt;0,SUM(MAX($A$3:A462),IF(C463&gt;0,1,0)),0)</f>
        <v>0</v>
      </c>
      <c r="B463" s="146">
        <f>IF(C463=2,SUM(MAX($B$3:B462),IF(C463=2,1,0)),0)</f>
        <v>0</v>
      </c>
      <c r="C463" s="161">
        <f t="shared" si="86"/>
        <v>0</v>
      </c>
      <c r="D463" s="116" t="s">
        <v>373</v>
      </c>
      <c r="E463" s="118" t="s">
        <v>382</v>
      </c>
      <c r="F463" s="118" t="str">
        <f t="shared" si="87"/>
        <v>EA</v>
      </c>
      <c r="G463" s="119"/>
      <c r="H463" s="120" t="str">
        <f t="shared" si="88"/>
        <v/>
      </c>
      <c r="I463" s="121"/>
      <c r="J463" s="120" t="str">
        <f t="shared" si="89"/>
        <v/>
      </c>
      <c r="L463" s="204" t="str">
        <f t="shared" si="90"/>
        <v/>
      </c>
    </row>
    <row r="464" spans="1:12" ht="15" customHeight="1" x14ac:dyDescent="0.2">
      <c r="A464" s="146">
        <f>IF(C464&gt;0,SUM(MAX($A$3:A463),IF(C464&gt;0,1,0)),0)</f>
        <v>0</v>
      </c>
      <c r="B464" s="146">
        <f>IF(C464=2,SUM(MAX($B$3:B463),IF(C464=2,1,0)),0)</f>
        <v>0</v>
      </c>
      <c r="C464" s="161">
        <f t="shared" si="86"/>
        <v>0</v>
      </c>
      <c r="D464" s="116" t="s">
        <v>383</v>
      </c>
      <c r="E464" s="118" t="s">
        <v>384</v>
      </c>
      <c r="F464" s="118" t="str">
        <f t="shared" si="87"/>
        <v>EA</v>
      </c>
      <c r="G464" s="119"/>
      <c r="H464" s="120" t="str">
        <f t="shared" si="88"/>
        <v/>
      </c>
      <c r="I464" s="121"/>
      <c r="J464" s="120" t="str">
        <f t="shared" si="89"/>
        <v/>
      </c>
      <c r="L464" s="204" t="str">
        <f t="shared" si="90"/>
        <v/>
      </c>
    </row>
    <row r="465" spans="1:12" ht="15" customHeight="1" x14ac:dyDescent="0.2">
      <c r="A465" s="146">
        <f>IF(C465&gt;0,SUM(MAX($A$3:A464),IF(C465&gt;0,1,0)),0)</f>
        <v>0</v>
      </c>
      <c r="B465" s="146">
        <f>IF(C465=2,SUM(MAX($B$3:B464),IF(C465=2,1,0)),0)</f>
        <v>0</v>
      </c>
      <c r="C465" s="161">
        <f t="shared" si="86"/>
        <v>0</v>
      </c>
      <c r="D465" s="116" t="s">
        <v>385</v>
      </c>
      <c r="E465" s="118" t="s">
        <v>386</v>
      </c>
      <c r="F465" s="118" t="str">
        <f t="shared" si="87"/>
        <v>EA</v>
      </c>
      <c r="G465" s="119"/>
      <c r="H465" s="120" t="str">
        <f t="shared" si="88"/>
        <v/>
      </c>
      <c r="I465" s="121"/>
      <c r="J465" s="120" t="str">
        <f t="shared" si="89"/>
        <v/>
      </c>
      <c r="L465" s="204" t="str">
        <f t="shared" si="90"/>
        <v/>
      </c>
    </row>
    <row r="466" spans="1:12" ht="15" customHeight="1" x14ac:dyDescent="0.2">
      <c r="A466" s="146">
        <f>IF(C466&gt;0,SUM(MAX($A$3:A465),IF(C466&gt;0,1,0)),0)</f>
        <v>0</v>
      </c>
      <c r="B466" s="146">
        <f>IF(C466=2,SUM(MAX($B$3:B465),IF(C466=2,1,0)),0)</f>
        <v>0</v>
      </c>
      <c r="C466" s="161">
        <f t="shared" si="86"/>
        <v>0</v>
      </c>
      <c r="D466" s="116" t="s">
        <v>387</v>
      </c>
      <c r="E466" s="118" t="s">
        <v>388</v>
      </c>
      <c r="F466" s="118" t="str">
        <f t="shared" si="87"/>
        <v>EA</v>
      </c>
      <c r="G466" s="119"/>
      <c r="H466" s="120" t="str">
        <f t="shared" si="88"/>
        <v/>
      </c>
      <c r="I466" s="121"/>
      <c r="J466" s="120" t="str">
        <f t="shared" si="89"/>
        <v/>
      </c>
      <c r="L466" s="204" t="str">
        <f t="shared" si="90"/>
        <v/>
      </c>
    </row>
    <row r="467" spans="1:12" ht="15" customHeight="1" x14ac:dyDescent="0.2">
      <c r="A467" s="146">
        <f>IF(C467&gt;0,SUM(MAX($A$3:A466),IF(C467&gt;0,1,0)),0)</f>
        <v>0</v>
      </c>
      <c r="B467" s="146">
        <f>IF(C467=2,SUM(MAX($B$3:B466),IF(C467=2,1,0)),0)</f>
        <v>0</v>
      </c>
      <c r="C467" s="161">
        <f t="shared" si="86"/>
        <v>0</v>
      </c>
      <c r="D467" s="116" t="s">
        <v>389</v>
      </c>
      <c r="E467" s="118" t="s">
        <v>390</v>
      </c>
      <c r="F467" s="118" t="str">
        <f t="shared" si="87"/>
        <v>EA</v>
      </c>
      <c r="G467" s="119"/>
      <c r="H467" s="120" t="str">
        <f t="shared" si="88"/>
        <v/>
      </c>
      <c r="I467" s="121"/>
      <c r="J467" s="120" t="str">
        <f t="shared" si="89"/>
        <v/>
      </c>
      <c r="L467" s="204" t="str">
        <f t="shared" si="90"/>
        <v/>
      </c>
    </row>
    <row r="468" spans="1:12" ht="15" customHeight="1" x14ac:dyDescent="0.2">
      <c r="A468" s="146">
        <f>IF(C468&gt;0,SUM(MAX($A$3:A467),IF(C468&gt;0,1,0)),0)</f>
        <v>0</v>
      </c>
      <c r="B468" s="146">
        <f>IF(C468=2,SUM(MAX($B$3:B467),IF(C468=2,1,0)),0)</f>
        <v>0</v>
      </c>
      <c r="C468" s="161">
        <f t="shared" si="86"/>
        <v>0</v>
      </c>
      <c r="D468" s="105"/>
      <c r="E468" s="106"/>
      <c r="F468" s="107"/>
      <c r="G468" s="108"/>
      <c r="H468" s="109"/>
      <c r="I468" s="109"/>
      <c r="J468" s="110"/>
      <c r="L468" s="204" t="str">
        <f t="shared" si="90"/>
        <v/>
      </c>
    </row>
    <row r="469" spans="1:12" ht="15" customHeight="1" x14ac:dyDescent="0.2">
      <c r="A469" s="146">
        <f>IF(C469&gt;0,SUM(MAX($A$3:A468),IF(C469&gt;0,1,0)),0)</f>
        <v>0</v>
      </c>
      <c r="B469" s="146">
        <f>IF(C469=2,SUM(MAX($B$3:B468),IF(C469=2,1,0)),0)</f>
        <v>0</v>
      </c>
      <c r="C469" s="160">
        <f>IF(SUM(C470:C477)&gt;0,2,0)</f>
        <v>0</v>
      </c>
      <c r="D469" s="112" t="s">
        <v>740</v>
      </c>
      <c r="E469" s="112" t="s">
        <v>741</v>
      </c>
      <c r="F469" s="113"/>
      <c r="G469" s="114"/>
      <c r="H469" s="115"/>
      <c r="I469" s="115"/>
      <c r="J469" s="143">
        <f>SUM(J470:J477)</f>
        <v>0</v>
      </c>
      <c r="L469" s="204" t="str">
        <f t="shared" si="90"/>
        <v/>
      </c>
    </row>
    <row r="470" spans="1:12" ht="15" customHeight="1" x14ac:dyDescent="0.2">
      <c r="A470" s="146">
        <f>IF(C470&gt;0,SUM(MAX($A$3:A469),IF(C470&gt;0,1,0)),0)</f>
        <v>0</v>
      </c>
      <c r="B470" s="146">
        <f>IF(C470=2,SUM(MAX($B$3:B469),IF(C470=2,1,0)),0)</f>
        <v>0</v>
      </c>
      <c r="C470" s="161">
        <f t="shared" si="86"/>
        <v>0</v>
      </c>
      <c r="D470" s="116" t="s">
        <v>391</v>
      </c>
      <c r="E470" s="118" t="s">
        <v>556</v>
      </c>
      <c r="F470" s="118" t="str">
        <f t="shared" ref="F470:F477" si="91">IFERROR(VLOOKUP(VALUE(D470),BIDITEM,3,FALSE),"")</f>
        <v>LF</v>
      </c>
      <c r="G470" s="119"/>
      <c r="H470" s="120" t="str">
        <f t="shared" ref="H470:H477" si="92">IF(AND(G470&gt;0,I470=0),IFERROR(VLOOKUP(VALUE(D470),BIDITEM,4,FALSE),""),"")</f>
        <v/>
      </c>
      <c r="I470" s="121"/>
      <c r="J470" s="120" t="str">
        <f t="shared" ref="J470:J477" si="93">IF(AND(G470&gt;0,OR(H470&gt;0,I470&gt;0)),IF(I470&gt;0,PRODUCT(I470,G470),PRODUCT(H470,G470)),"")</f>
        <v/>
      </c>
      <c r="L470" s="204" t="str">
        <f t="shared" si="90"/>
        <v/>
      </c>
    </row>
    <row r="471" spans="1:12" ht="15" customHeight="1" x14ac:dyDescent="0.2">
      <c r="A471" s="146">
        <f>IF(C471&gt;0,SUM(MAX($A$3:A470),IF(C471&gt;0,1,0)),0)</f>
        <v>0</v>
      </c>
      <c r="B471" s="146">
        <f>IF(C471=2,SUM(MAX($B$3:B470),IF(C471=2,1,0)),0)</f>
        <v>0</v>
      </c>
      <c r="C471" s="161">
        <f t="shared" si="86"/>
        <v>0</v>
      </c>
      <c r="D471" s="116" t="s">
        <v>392</v>
      </c>
      <c r="E471" s="118" t="s">
        <v>409</v>
      </c>
      <c r="F471" s="118" t="str">
        <f t="shared" si="91"/>
        <v>LF</v>
      </c>
      <c r="G471" s="119"/>
      <c r="H471" s="120" t="str">
        <f t="shared" si="92"/>
        <v/>
      </c>
      <c r="I471" s="121"/>
      <c r="J471" s="120" t="str">
        <f t="shared" si="93"/>
        <v/>
      </c>
      <c r="L471" s="204" t="str">
        <f t="shared" si="90"/>
        <v/>
      </c>
    </row>
    <row r="472" spans="1:12" ht="15" customHeight="1" x14ac:dyDescent="0.2">
      <c r="A472" s="146">
        <f>IF(C472&gt;0,SUM(MAX($A$3:A471),IF(C472&gt;0,1,0)),0)</f>
        <v>0</v>
      </c>
      <c r="B472" s="146">
        <f>IF(C472=2,SUM(MAX($B$3:B471),IF(C472=2,1,0)),0)</f>
        <v>0</v>
      </c>
      <c r="C472" s="161">
        <f t="shared" si="86"/>
        <v>0</v>
      </c>
      <c r="D472" s="116" t="s">
        <v>393</v>
      </c>
      <c r="E472" s="118" t="s">
        <v>394</v>
      </c>
      <c r="F472" s="118" t="str">
        <f t="shared" si="91"/>
        <v>LF</v>
      </c>
      <c r="G472" s="119"/>
      <c r="H472" s="120" t="str">
        <f t="shared" si="92"/>
        <v/>
      </c>
      <c r="I472" s="121"/>
      <c r="J472" s="120" t="str">
        <f t="shared" si="93"/>
        <v/>
      </c>
      <c r="L472" s="204" t="str">
        <f t="shared" si="90"/>
        <v/>
      </c>
    </row>
    <row r="473" spans="1:12" ht="15" customHeight="1" x14ac:dyDescent="0.2">
      <c r="A473" s="146">
        <f>IF(C473&gt;0,SUM(MAX($A$3:A472),IF(C473&gt;0,1,0)),0)</f>
        <v>0</v>
      </c>
      <c r="B473" s="146">
        <f>IF(C473=2,SUM(MAX($B$3:B472),IF(C473=2,1,0)),0)</f>
        <v>0</v>
      </c>
      <c r="C473" s="161">
        <f t="shared" si="86"/>
        <v>0</v>
      </c>
      <c r="D473" s="116" t="s">
        <v>395</v>
      </c>
      <c r="E473" s="117" t="s">
        <v>396</v>
      </c>
      <c r="F473" s="118" t="str">
        <f t="shared" si="91"/>
        <v>EA</v>
      </c>
      <c r="G473" s="119"/>
      <c r="H473" s="120" t="str">
        <f t="shared" si="92"/>
        <v/>
      </c>
      <c r="I473" s="121"/>
      <c r="J473" s="120" t="str">
        <f t="shared" si="93"/>
        <v/>
      </c>
      <c r="L473" s="204" t="str">
        <f t="shared" si="90"/>
        <v/>
      </c>
    </row>
    <row r="474" spans="1:12" ht="15" customHeight="1" x14ac:dyDescent="0.2">
      <c r="A474" s="146">
        <f>IF(C474&gt;0,SUM(MAX($A$3:A473),IF(C474&gt;0,1,0)),0)</f>
        <v>0</v>
      </c>
      <c r="B474" s="146">
        <f>IF(C474=2,SUM(MAX($B$3:B473),IF(C474=2,1,0)),0)</f>
        <v>0</v>
      </c>
      <c r="C474" s="161">
        <f t="shared" si="86"/>
        <v>0</v>
      </c>
      <c r="D474" s="116" t="s">
        <v>397</v>
      </c>
      <c r="E474" s="118" t="s">
        <v>555</v>
      </c>
      <c r="F474" s="118" t="str">
        <f t="shared" si="91"/>
        <v>LF</v>
      </c>
      <c r="G474" s="119"/>
      <c r="H474" s="120" t="str">
        <f t="shared" si="92"/>
        <v/>
      </c>
      <c r="I474" s="121"/>
      <c r="J474" s="120" t="str">
        <f t="shared" si="93"/>
        <v/>
      </c>
      <c r="L474" s="204" t="str">
        <f t="shared" si="90"/>
        <v/>
      </c>
    </row>
    <row r="475" spans="1:12" ht="15" customHeight="1" x14ac:dyDescent="0.2">
      <c r="A475" s="146">
        <f>IF(C475&gt;0,SUM(MAX($A$3:A474),IF(C475&gt;0,1,0)),0)</f>
        <v>0</v>
      </c>
      <c r="B475" s="146">
        <f>IF(C475=2,SUM(MAX($B$3:B474),IF(C475=2,1,0)),0)</f>
        <v>0</v>
      </c>
      <c r="C475" s="161">
        <f t="shared" si="86"/>
        <v>0</v>
      </c>
      <c r="D475" s="116" t="s">
        <v>398</v>
      </c>
      <c r="E475" s="117" t="s">
        <v>399</v>
      </c>
      <c r="F475" s="118" t="str">
        <f t="shared" si="91"/>
        <v>EA</v>
      </c>
      <c r="G475" s="119"/>
      <c r="H475" s="120" t="str">
        <f t="shared" si="92"/>
        <v/>
      </c>
      <c r="I475" s="121"/>
      <c r="J475" s="120" t="str">
        <f t="shared" si="93"/>
        <v/>
      </c>
      <c r="L475" s="204" t="str">
        <f t="shared" si="90"/>
        <v/>
      </c>
    </row>
    <row r="476" spans="1:12" ht="15" customHeight="1" x14ac:dyDescent="0.2">
      <c r="A476" s="146">
        <f>IF(C476&gt;0,SUM(MAX($A$3:A475),IF(C476&gt;0,1,0)),0)</f>
        <v>0</v>
      </c>
      <c r="B476" s="146">
        <f>IF(C476=2,SUM(MAX($B$3:B475),IF(C476=2,1,0)),0)</f>
        <v>0</v>
      </c>
      <c r="C476" s="161">
        <f t="shared" si="86"/>
        <v>0</v>
      </c>
      <c r="D476" s="116">
        <v>822025</v>
      </c>
      <c r="E476" s="117" t="s">
        <v>438</v>
      </c>
      <c r="F476" s="118" t="str">
        <f t="shared" si="91"/>
        <v>LF</v>
      </c>
      <c r="G476" s="119"/>
      <c r="H476" s="120" t="str">
        <f t="shared" si="92"/>
        <v/>
      </c>
      <c r="I476" s="121"/>
      <c r="J476" s="120" t="str">
        <f t="shared" si="93"/>
        <v/>
      </c>
      <c r="L476" s="204" t="str">
        <f t="shared" si="90"/>
        <v/>
      </c>
    </row>
    <row r="477" spans="1:12" ht="15" customHeight="1" x14ac:dyDescent="0.2">
      <c r="A477" s="146">
        <f>IF(C477&gt;0,SUM(MAX($A$3:A476),IF(C477&gt;0,1,0)),0)</f>
        <v>0</v>
      </c>
      <c r="B477" s="146">
        <f>IF(C477=2,SUM(MAX($B$3:B476),IF(C477=2,1,0)),0)</f>
        <v>0</v>
      </c>
      <c r="C477" s="161">
        <f t="shared" si="86"/>
        <v>0</v>
      </c>
      <c r="D477" s="116">
        <v>822028</v>
      </c>
      <c r="E477" s="117" t="s">
        <v>439</v>
      </c>
      <c r="F477" s="118" t="str">
        <f t="shared" si="91"/>
        <v>EA</v>
      </c>
      <c r="G477" s="119"/>
      <c r="H477" s="120" t="str">
        <f t="shared" si="92"/>
        <v/>
      </c>
      <c r="I477" s="121"/>
      <c r="J477" s="120" t="str">
        <f t="shared" si="93"/>
        <v/>
      </c>
      <c r="L477" s="204" t="str">
        <f t="shared" si="90"/>
        <v/>
      </c>
    </row>
    <row r="478" spans="1:12" ht="15" customHeight="1" x14ac:dyDescent="0.2">
      <c r="A478" s="146">
        <f>IF(C478&gt;0,SUM(MAX($A$3:A477),IF(C478&gt;0,1,0)),0)</f>
        <v>0</v>
      </c>
      <c r="B478" s="146">
        <f>IF(C478=2,SUM(MAX($B$3:B477),IF(C478=2,1,0)),0)</f>
        <v>0</v>
      </c>
      <c r="C478" s="161">
        <f t="shared" si="86"/>
        <v>0</v>
      </c>
      <c r="D478" s="105"/>
      <c r="E478" s="106"/>
      <c r="F478" s="107"/>
      <c r="G478" s="108"/>
      <c r="H478" s="109"/>
      <c r="I478" s="109"/>
      <c r="J478" s="110"/>
      <c r="L478" s="204" t="str">
        <f t="shared" si="90"/>
        <v/>
      </c>
    </row>
    <row r="479" spans="1:12" ht="15" customHeight="1" x14ac:dyDescent="0.2">
      <c r="A479" s="146">
        <f>IF(C479&gt;0,SUM(MAX($A$3:A478),IF(C479&gt;0,1,0)),0)</f>
        <v>0</v>
      </c>
      <c r="B479" s="146">
        <f>IF(C479=2,SUM(MAX($B$3:B478),IF(C479=2,1,0)),0)</f>
        <v>0</v>
      </c>
      <c r="C479" s="160">
        <f>IF(SUM(C480:C480)&gt;0,2,0)</f>
        <v>0</v>
      </c>
      <c r="D479" s="112" t="s">
        <v>742</v>
      </c>
      <c r="E479" s="112" t="s">
        <v>743</v>
      </c>
      <c r="F479" s="113"/>
      <c r="G479" s="114"/>
      <c r="H479" s="115"/>
      <c r="I479" s="115"/>
      <c r="J479" s="143">
        <f>SUM(J480:J480)</f>
        <v>0</v>
      </c>
      <c r="L479" s="204" t="str">
        <f t="shared" si="90"/>
        <v/>
      </c>
    </row>
    <row r="480" spans="1:12" ht="15" customHeight="1" x14ac:dyDescent="0.2">
      <c r="A480" s="146">
        <f>IF(C480&gt;0,SUM(MAX($A$3:A479),IF(C480&gt;0,1,0)),0)</f>
        <v>0</v>
      </c>
      <c r="B480" s="146">
        <f>IF(C480=2,SUM(MAX($B$3:B479),IF(C480=2,1,0)),0)</f>
        <v>0</v>
      </c>
      <c r="C480" s="161">
        <f t="shared" si="86"/>
        <v>0</v>
      </c>
      <c r="D480" s="116">
        <v>831306</v>
      </c>
      <c r="E480" s="118" t="s">
        <v>302</v>
      </c>
      <c r="F480" s="118" t="str">
        <f>IFERROR(VLOOKUP(VALUE(D480),BIDITEM,3,FALSE),"")</f>
        <v>EA</v>
      </c>
      <c r="G480" s="119"/>
      <c r="H480" s="120" t="str">
        <f>IF(AND(G480&gt;0,I480=0),IFERROR(VLOOKUP(VALUE(D480),BIDITEM,4,FALSE),""),"")</f>
        <v/>
      </c>
      <c r="I480" s="121"/>
      <c r="J480" s="120" t="str">
        <f t="shared" ref="J480" si="94">IF(AND(G480&gt;0,OR(H480&gt;0,I480&gt;0)),IF(I480&gt;0,PRODUCT(I480,G480),PRODUCT(H480,G480)),"")</f>
        <v/>
      </c>
      <c r="L480" s="204" t="str">
        <f t="shared" si="90"/>
        <v/>
      </c>
    </row>
    <row r="481" spans="1:12" ht="15" customHeight="1" x14ac:dyDescent="0.2">
      <c r="A481" s="146">
        <f>IF(C481&gt;0,SUM(MAX($A$3:A480),IF(C481&gt;0,1,0)),0)</f>
        <v>0</v>
      </c>
      <c r="B481" s="146">
        <f>IF(C481=2,SUM(MAX($B$3:B480),IF(C481=2,1,0)),0)</f>
        <v>0</v>
      </c>
      <c r="C481" s="161">
        <f t="shared" ref="C481:C505" si="95">IF(G481&gt;0,1,0)</f>
        <v>0</v>
      </c>
      <c r="D481" s="105"/>
      <c r="E481" s="106"/>
      <c r="F481" s="107"/>
      <c r="G481" s="108"/>
      <c r="H481" s="109"/>
      <c r="I481" s="109"/>
      <c r="J481" s="110"/>
      <c r="L481" s="204" t="str">
        <f t="shared" si="90"/>
        <v/>
      </c>
    </row>
    <row r="482" spans="1:12" ht="15" customHeight="1" x14ac:dyDescent="0.2">
      <c r="A482" s="146">
        <f>IF(C482&gt;0,SUM(MAX($A$3:A481),IF(C482&gt;0,1,0)),0)</f>
        <v>0</v>
      </c>
      <c r="B482" s="146">
        <f>IF(C482=2,SUM(MAX($B$3:B481),IF(C482=2,1,0)),0)</f>
        <v>0</v>
      </c>
      <c r="C482" s="160">
        <f>IF(SUM(C483:C504)&gt;0,2,0)</f>
        <v>0</v>
      </c>
      <c r="D482" s="112" t="s">
        <v>755</v>
      </c>
      <c r="E482" s="112" t="s">
        <v>756</v>
      </c>
      <c r="F482" s="113"/>
      <c r="G482" s="114"/>
      <c r="H482" s="115"/>
      <c r="I482" s="115"/>
      <c r="J482" s="143">
        <f>SUM(J483:J504)</f>
        <v>0</v>
      </c>
      <c r="L482" s="204" t="str">
        <f t="shared" si="90"/>
        <v/>
      </c>
    </row>
    <row r="483" spans="1:12" ht="15" customHeight="1" x14ac:dyDescent="0.2">
      <c r="A483" s="146">
        <f>IF(C483&gt;0,SUM(MAX($A$3:A482),IF(C483&gt;0,1,0)),0)</f>
        <v>0</v>
      </c>
      <c r="B483" s="146">
        <f>IF(C483=2,SUM(MAX($B$3:B482),IF(C483=2,1,0)),0)</f>
        <v>0</v>
      </c>
      <c r="C483" s="161">
        <f t="shared" si="95"/>
        <v>0</v>
      </c>
      <c r="D483" s="119"/>
      <c r="E483" s="207"/>
      <c r="F483" s="122"/>
      <c r="G483" s="205"/>
      <c r="H483" s="208"/>
      <c r="I483" s="121"/>
      <c r="J483" s="206" t="str">
        <f t="shared" ref="J483:J504" si="96">IF(AND(G483&gt;0,OR(H483&gt;0,I483&gt;0)),IF(I483&gt;0,PRODUCT(I483,G483),PRODUCT(H483,G483)),"")</f>
        <v/>
      </c>
      <c r="L483" s="204" t="str">
        <f t="shared" si="90"/>
        <v/>
      </c>
    </row>
    <row r="484" spans="1:12" ht="15" customHeight="1" x14ac:dyDescent="0.2">
      <c r="A484" s="146">
        <f>IF(C484&gt;0,SUM(MAX($A$3:A483),IF(C484&gt;0,1,0)),0)</f>
        <v>0</v>
      </c>
      <c r="B484" s="146">
        <f>IF(C484=2,SUM(MAX($B$3:B483),IF(C484=2,1,0)),0)</f>
        <v>0</v>
      </c>
      <c r="C484" s="161">
        <f t="shared" si="95"/>
        <v>0</v>
      </c>
      <c r="D484" s="119"/>
      <c r="E484" s="207"/>
      <c r="F484" s="122"/>
      <c r="G484" s="205"/>
      <c r="H484" s="208"/>
      <c r="I484" s="121"/>
      <c r="J484" s="206" t="str">
        <f t="shared" si="96"/>
        <v/>
      </c>
      <c r="L484" s="204" t="str">
        <f t="shared" si="90"/>
        <v/>
      </c>
    </row>
    <row r="485" spans="1:12" ht="15" customHeight="1" x14ac:dyDescent="0.2">
      <c r="A485" s="146">
        <f>IF(C485&gt;0,SUM(MAX($A$3:A484),IF(C485&gt;0,1,0)),0)</f>
        <v>0</v>
      </c>
      <c r="B485" s="146">
        <f>IF(C485=2,SUM(MAX($B$3:B484),IF(C485=2,1,0)),0)</f>
        <v>0</v>
      </c>
      <c r="C485" s="161">
        <f t="shared" si="95"/>
        <v>0</v>
      </c>
      <c r="D485" s="119"/>
      <c r="E485" s="207"/>
      <c r="F485" s="122"/>
      <c r="G485" s="205"/>
      <c r="H485" s="208"/>
      <c r="I485" s="121"/>
      <c r="J485" s="206" t="str">
        <f t="shared" si="96"/>
        <v/>
      </c>
      <c r="L485" s="204" t="str">
        <f t="shared" si="90"/>
        <v/>
      </c>
    </row>
    <row r="486" spans="1:12" ht="15" customHeight="1" x14ac:dyDescent="0.2">
      <c r="A486" s="146">
        <f>IF(C486&gt;0,SUM(MAX($A$3:A485),IF(C486&gt;0,1,0)),0)</f>
        <v>0</v>
      </c>
      <c r="B486" s="146">
        <f>IF(C486=2,SUM(MAX($B$3:B485),IF(C486=2,1,0)),0)</f>
        <v>0</v>
      </c>
      <c r="C486" s="161">
        <f t="shared" si="95"/>
        <v>0</v>
      </c>
      <c r="D486" s="119"/>
      <c r="E486" s="207"/>
      <c r="F486" s="122"/>
      <c r="G486" s="205"/>
      <c r="H486" s="208"/>
      <c r="I486" s="121"/>
      <c r="J486" s="206" t="str">
        <f t="shared" si="96"/>
        <v/>
      </c>
      <c r="L486" s="204" t="str">
        <f t="shared" si="90"/>
        <v/>
      </c>
    </row>
    <row r="487" spans="1:12" ht="15" customHeight="1" x14ac:dyDescent="0.2">
      <c r="A487" s="146">
        <f>IF(C487&gt;0,SUM(MAX($A$3:A486),IF(C487&gt;0,1,0)),0)</f>
        <v>0</v>
      </c>
      <c r="B487" s="146">
        <f>IF(C487=2,SUM(MAX($B$3:B486),IF(C487=2,1,0)),0)</f>
        <v>0</v>
      </c>
      <c r="C487" s="161">
        <f t="shared" si="95"/>
        <v>0</v>
      </c>
      <c r="D487" s="119"/>
      <c r="E487" s="207"/>
      <c r="F487" s="122"/>
      <c r="G487" s="205"/>
      <c r="H487" s="208"/>
      <c r="I487" s="121"/>
      <c r="J487" s="206" t="str">
        <f t="shared" si="96"/>
        <v/>
      </c>
      <c r="L487" s="204" t="str">
        <f t="shared" si="90"/>
        <v/>
      </c>
    </row>
    <row r="488" spans="1:12" ht="15" customHeight="1" x14ac:dyDescent="0.2">
      <c r="A488" s="146">
        <f>IF(C488&gt;0,SUM(MAX($A$3:A487),IF(C488&gt;0,1,0)),0)</f>
        <v>0</v>
      </c>
      <c r="B488" s="146">
        <f>IF(C488=2,SUM(MAX($B$3:B487),IF(C488=2,1,0)),0)</f>
        <v>0</v>
      </c>
      <c r="C488" s="161">
        <f t="shared" si="95"/>
        <v>0</v>
      </c>
      <c r="D488" s="119"/>
      <c r="E488" s="207"/>
      <c r="F488" s="122"/>
      <c r="G488" s="205"/>
      <c r="H488" s="208"/>
      <c r="I488" s="121"/>
      <c r="J488" s="206" t="str">
        <f t="shared" si="96"/>
        <v/>
      </c>
      <c r="L488" s="204" t="str">
        <f t="shared" si="90"/>
        <v/>
      </c>
    </row>
    <row r="489" spans="1:12" ht="15" customHeight="1" x14ac:dyDescent="0.2">
      <c r="A489" s="146">
        <f>IF(C489&gt;0,SUM(MAX($A$3:A488),IF(C489&gt;0,1,0)),0)</f>
        <v>0</v>
      </c>
      <c r="B489" s="146">
        <f>IF(C489=2,SUM(MAX($B$3:B488),IF(C489=2,1,0)),0)</f>
        <v>0</v>
      </c>
      <c r="C489" s="161">
        <f t="shared" si="95"/>
        <v>0</v>
      </c>
      <c r="D489" s="119"/>
      <c r="E489" s="207"/>
      <c r="F489" s="122"/>
      <c r="G489" s="205"/>
      <c r="H489" s="208"/>
      <c r="I489" s="121"/>
      <c r="J489" s="206" t="str">
        <f t="shared" si="96"/>
        <v/>
      </c>
      <c r="L489" s="204" t="str">
        <f t="shared" si="90"/>
        <v/>
      </c>
    </row>
    <row r="490" spans="1:12" ht="15" customHeight="1" x14ac:dyDescent="0.2">
      <c r="A490" s="146">
        <f>IF(C490&gt;0,SUM(MAX($A$3:A489),IF(C490&gt;0,1,0)),0)</f>
        <v>0</v>
      </c>
      <c r="B490" s="146">
        <f>IF(C490=2,SUM(MAX($B$3:B489),IF(C490=2,1,0)),0)</f>
        <v>0</v>
      </c>
      <c r="C490" s="161">
        <f t="shared" si="95"/>
        <v>0</v>
      </c>
      <c r="D490" s="119"/>
      <c r="E490" s="207"/>
      <c r="F490" s="122"/>
      <c r="G490" s="205"/>
      <c r="H490" s="208"/>
      <c r="I490" s="121"/>
      <c r="J490" s="206" t="str">
        <f t="shared" si="96"/>
        <v/>
      </c>
      <c r="L490" s="204" t="str">
        <f t="shared" si="90"/>
        <v/>
      </c>
    </row>
    <row r="491" spans="1:12" ht="15" customHeight="1" x14ac:dyDescent="0.2">
      <c r="A491" s="146">
        <f>IF(C491&gt;0,SUM(MAX($A$3:A490),IF(C491&gt;0,1,0)),0)</f>
        <v>0</v>
      </c>
      <c r="B491" s="146">
        <f>IF(C491=2,SUM(MAX($B$3:B490),IF(C491=2,1,0)),0)</f>
        <v>0</v>
      </c>
      <c r="C491" s="161">
        <f t="shared" si="95"/>
        <v>0</v>
      </c>
      <c r="D491" s="119"/>
      <c r="E491" s="207"/>
      <c r="F491" s="122"/>
      <c r="G491" s="205"/>
      <c r="H491" s="208"/>
      <c r="I491" s="121"/>
      <c r="J491" s="206" t="str">
        <f t="shared" si="96"/>
        <v/>
      </c>
      <c r="L491" s="204" t="str">
        <f t="shared" si="90"/>
        <v/>
      </c>
    </row>
    <row r="492" spans="1:12" ht="15" customHeight="1" x14ac:dyDescent="0.2">
      <c r="A492" s="146">
        <f>IF(C492&gt;0,SUM(MAX($A$3:A491),IF(C492&gt;0,1,0)),0)</f>
        <v>0</v>
      </c>
      <c r="B492" s="146">
        <f>IF(C492=2,SUM(MAX($B$3:B491),IF(C492=2,1,0)),0)</f>
        <v>0</v>
      </c>
      <c r="C492" s="161">
        <f t="shared" si="95"/>
        <v>0</v>
      </c>
      <c r="D492" s="119"/>
      <c r="E492" s="207"/>
      <c r="F492" s="122"/>
      <c r="G492" s="205"/>
      <c r="H492" s="208"/>
      <c r="I492" s="121"/>
      <c r="J492" s="206" t="str">
        <f t="shared" si="96"/>
        <v/>
      </c>
      <c r="L492" s="204" t="str">
        <f t="shared" si="90"/>
        <v/>
      </c>
    </row>
    <row r="493" spans="1:12" ht="15" customHeight="1" x14ac:dyDescent="0.2">
      <c r="A493" s="146">
        <f>IF(C493&gt;0,SUM(MAX($A$3:A492),IF(C493&gt;0,1,0)),0)</f>
        <v>0</v>
      </c>
      <c r="B493" s="146">
        <f>IF(C493=2,SUM(MAX($B$3:B492),IF(C493=2,1,0)),0)</f>
        <v>0</v>
      </c>
      <c r="C493" s="161">
        <f t="shared" si="95"/>
        <v>0</v>
      </c>
      <c r="D493" s="119"/>
      <c r="E493" s="207"/>
      <c r="F493" s="122"/>
      <c r="G493" s="205"/>
      <c r="H493" s="208"/>
      <c r="I493" s="121"/>
      <c r="J493" s="206" t="str">
        <f t="shared" si="96"/>
        <v/>
      </c>
      <c r="L493" s="204" t="str">
        <f t="shared" si="90"/>
        <v/>
      </c>
    </row>
    <row r="494" spans="1:12" ht="15" customHeight="1" x14ac:dyDescent="0.2">
      <c r="A494" s="146">
        <f>IF(C494&gt;0,SUM(MAX($A$3:A493),IF(C494&gt;0,1,0)),0)</f>
        <v>0</v>
      </c>
      <c r="B494" s="146">
        <f>IF(C494=2,SUM(MAX($B$3:B493),IF(C494=2,1,0)),0)</f>
        <v>0</v>
      </c>
      <c r="C494" s="161">
        <f t="shared" si="95"/>
        <v>0</v>
      </c>
      <c r="D494" s="119"/>
      <c r="E494" s="207"/>
      <c r="F494" s="122"/>
      <c r="G494" s="205"/>
      <c r="H494" s="208"/>
      <c r="I494" s="121"/>
      <c r="J494" s="206" t="str">
        <f t="shared" si="96"/>
        <v/>
      </c>
      <c r="L494" s="204" t="str">
        <f t="shared" si="90"/>
        <v/>
      </c>
    </row>
    <row r="495" spans="1:12" ht="15" customHeight="1" x14ac:dyDescent="0.2">
      <c r="A495" s="146">
        <f>IF(C495&gt;0,SUM(MAX($A$3:A494),IF(C495&gt;0,1,0)),0)</f>
        <v>0</v>
      </c>
      <c r="B495" s="146">
        <f>IF(C495=2,SUM(MAX($B$3:B494),IF(C495=2,1,0)),0)</f>
        <v>0</v>
      </c>
      <c r="C495" s="161">
        <f t="shared" si="95"/>
        <v>0</v>
      </c>
      <c r="D495" s="119"/>
      <c r="E495" s="207"/>
      <c r="F495" s="122"/>
      <c r="G495" s="205"/>
      <c r="H495" s="208"/>
      <c r="I495" s="121"/>
      <c r="J495" s="206" t="str">
        <f t="shared" si="96"/>
        <v/>
      </c>
      <c r="L495" s="204" t="str">
        <f t="shared" si="90"/>
        <v/>
      </c>
    </row>
    <row r="496" spans="1:12" ht="15" customHeight="1" x14ac:dyDescent="0.2">
      <c r="A496" s="146">
        <f>IF(C496&gt;0,SUM(MAX($A$3:A495),IF(C496&gt;0,1,0)),0)</f>
        <v>0</v>
      </c>
      <c r="B496" s="146">
        <f>IF(C496=2,SUM(MAX($B$3:B495),IF(C496=2,1,0)),0)</f>
        <v>0</v>
      </c>
      <c r="C496" s="161">
        <f t="shared" si="95"/>
        <v>0</v>
      </c>
      <c r="D496" s="119"/>
      <c r="E496" s="207"/>
      <c r="F496" s="122"/>
      <c r="G496" s="205"/>
      <c r="H496" s="208"/>
      <c r="I496" s="121"/>
      <c r="J496" s="206" t="str">
        <f t="shared" si="96"/>
        <v/>
      </c>
      <c r="L496" s="204" t="str">
        <f t="shared" si="90"/>
        <v/>
      </c>
    </row>
    <row r="497" spans="1:12" ht="15" customHeight="1" x14ac:dyDescent="0.2">
      <c r="A497" s="146">
        <f>IF(C497&gt;0,SUM(MAX($A$3:A496),IF(C497&gt;0,1,0)),0)</f>
        <v>0</v>
      </c>
      <c r="B497" s="146">
        <f>IF(C497=2,SUM(MAX($B$3:B496),IF(C497=2,1,0)),0)</f>
        <v>0</v>
      </c>
      <c r="C497" s="161">
        <f t="shared" si="95"/>
        <v>0</v>
      </c>
      <c r="D497" s="119"/>
      <c r="E497" s="207"/>
      <c r="F497" s="122"/>
      <c r="G497" s="205"/>
      <c r="H497" s="208"/>
      <c r="I497" s="121"/>
      <c r="J497" s="206" t="str">
        <f t="shared" si="96"/>
        <v/>
      </c>
      <c r="L497" s="204" t="str">
        <f t="shared" si="90"/>
        <v/>
      </c>
    </row>
    <row r="498" spans="1:12" ht="15" customHeight="1" x14ac:dyDescent="0.2">
      <c r="A498" s="146">
        <f>IF(C498&gt;0,SUM(MAX($A$3:A497),IF(C498&gt;0,1,0)),0)</f>
        <v>0</v>
      </c>
      <c r="B498" s="146">
        <f>IF(C498=2,SUM(MAX($B$3:B497),IF(C498=2,1,0)),0)</f>
        <v>0</v>
      </c>
      <c r="C498" s="161">
        <f t="shared" si="95"/>
        <v>0</v>
      </c>
      <c r="D498" s="119"/>
      <c r="E498" s="207"/>
      <c r="F498" s="122"/>
      <c r="G498" s="205"/>
      <c r="H498" s="208"/>
      <c r="I498" s="121"/>
      <c r="J498" s="206" t="str">
        <f t="shared" si="96"/>
        <v/>
      </c>
      <c r="L498" s="204" t="str">
        <f t="shared" si="90"/>
        <v/>
      </c>
    </row>
    <row r="499" spans="1:12" ht="15" customHeight="1" x14ac:dyDescent="0.2">
      <c r="A499" s="146">
        <f>IF(C499&gt;0,SUM(MAX($A$3:A498),IF(C499&gt;0,1,0)),0)</f>
        <v>0</v>
      </c>
      <c r="B499" s="146">
        <f>IF(C499=2,SUM(MAX($B$3:B498),IF(C499=2,1,0)),0)</f>
        <v>0</v>
      </c>
      <c r="C499" s="161">
        <f t="shared" si="95"/>
        <v>0</v>
      </c>
      <c r="D499" s="119"/>
      <c r="E499" s="207"/>
      <c r="F499" s="122"/>
      <c r="G499" s="205"/>
      <c r="H499" s="208"/>
      <c r="I499" s="121"/>
      <c r="J499" s="206" t="str">
        <f t="shared" si="96"/>
        <v/>
      </c>
      <c r="L499" s="204" t="str">
        <f t="shared" si="90"/>
        <v/>
      </c>
    </row>
    <row r="500" spans="1:12" ht="15" customHeight="1" x14ac:dyDescent="0.2">
      <c r="A500" s="146">
        <f>IF(C500&gt;0,SUM(MAX($A$3:A499),IF(C500&gt;0,1,0)),0)</f>
        <v>0</v>
      </c>
      <c r="B500" s="146">
        <f>IF(C500=2,SUM(MAX($B$3:B499),IF(C500=2,1,0)),0)</f>
        <v>0</v>
      </c>
      <c r="C500" s="161">
        <f t="shared" si="95"/>
        <v>0</v>
      </c>
      <c r="D500" s="119"/>
      <c r="E500" s="207"/>
      <c r="F500" s="122"/>
      <c r="G500" s="205"/>
      <c r="H500" s="208"/>
      <c r="I500" s="121"/>
      <c r="J500" s="206" t="str">
        <f t="shared" si="96"/>
        <v/>
      </c>
      <c r="L500" s="204" t="str">
        <f t="shared" si="90"/>
        <v/>
      </c>
    </row>
    <row r="501" spans="1:12" ht="15" customHeight="1" x14ac:dyDescent="0.2">
      <c r="A501" s="146">
        <f>IF(C501&gt;0,SUM(MAX($A$3:A500),IF(C501&gt;0,1,0)),0)</f>
        <v>0</v>
      </c>
      <c r="B501" s="146">
        <f>IF(C501=2,SUM(MAX($B$3:B500),IF(C501=2,1,0)),0)</f>
        <v>0</v>
      </c>
      <c r="C501" s="161">
        <f t="shared" si="95"/>
        <v>0</v>
      </c>
      <c r="D501" s="119"/>
      <c r="E501" s="207"/>
      <c r="F501" s="122"/>
      <c r="G501" s="205"/>
      <c r="H501" s="208"/>
      <c r="I501" s="121"/>
      <c r="J501" s="206" t="str">
        <f t="shared" si="96"/>
        <v/>
      </c>
      <c r="L501" s="204" t="str">
        <f t="shared" si="90"/>
        <v/>
      </c>
    </row>
    <row r="502" spans="1:12" ht="15" customHeight="1" x14ac:dyDescent="0.2">
      <c r="A502" s="146">
        <f>IF(C502&gt;0,SUM(MAX($A$3:A501),IF(C502&gt;0,1,0)),0)</f>
        <v>0</v>
      </c>
      <c r="B502" s="146">
        <f>IF(C502=2,SUM(MAX($B$3:B501),IF(C502=2,1,0)),0)</f>
        <v>0</v>
      </c>
      <c r="C502" s="161">
        <f t="shared" si="95"/>
        <v>0</v>
      </c>
      <c r="D502" s="119"/>
      <c r="E502" s="207"/>
      <c r="F502" s="122"/>
      <c r="G502" s="205"/>
      <c r="H502" s="208"/>
      <c r="I502" s="121"/>
      <c r="J502" s="206" t="str">
        <f t="shared" si="96"/>
        <v/>
      </c>
      <c r="L502" s="204" t="str">
        <f t="shared" si="90"/>
        <v/>
      </c>
    </row>
    <row r="503" spans="1:12" ht="15" customHeight="1" x14ac:dyDescent="0.2">
      <c r="A503" s="146">
        <f>IF(C503&gt;0,SUM(MAX($A$3:A502),IF(C503&gt;0,1,0)),0)</f>
        <v>0</v>
      </c>
      <c r="B503" s="146">
        <f>IF(C503=2,SUM(MAX($B$3:B502),IF(C503=2,1,0)),0)</f>
        <v>0</v>
      </c>
      <c r="C503" s="161">
        <f t="shared" si="95"/>
        <v>0</v>
      </c>
      <c r="D503" s="119"/>
      <c r="E503" s="207"/>
      <c r="F503" s="122"/>
      <c r="G503" s="205"/>
      <c r="H503" s="208"/>
      <c r="I503" s="121"/>
      <c r="J503" s="206" t="str">
        <f t="shared" si="96"/>
        <v/>
      </c>
      <c r="L503" s="204" t="str">
        <f t="shared" si="90"/>
        <v/>
      </c>
    </row>
    <row r="504" spans="1:12" ht="15" customHeight="1" x14ac:dyDescent="0.2">
      <c r="A504" s="146">
        <f>IF(C504&gt;0,SUM(MAX($A$3:A503),IF(C504&gt;0,1,0)),0)</f>
        <v>0</v>
      </c>
      <c r="B504" s="146">
        <f>IF(C504=2,SUM(MAX($B$3:B503),IF(C504=2,1,0)),0)</f>
        <v>0</v>
      </c>
      <c r="C504" s="161">
        <f t="shared" si="95"/>
        <v>0</v>
      </c>
      <c r="D504" s="119"/>
      <c r="E504" s="207"/>
      <c r="F504" s="122"/>
      <c r="G504" s="205"/>
      <c r="H504" s="208"/>
      <c r="I504" s="121"/>
      <c r="J504" s="206" t="str">
        <f t="shared" si="96"/>
        <v/>
      </c>
      <c r="L504" s="204" t="str">
        <f t="shared" si="90"/>
        <v/>
      </c>
    </row>
    <row r="505" spans="1:12" ht="15" customHeight="1" x14ac:dyDescent="0.2">
      <c r="A505" s="146">
        <f>IF(C505&gt;0,SUM(MAX($A$3:A504),IF(C505&gt;0,1,0)),0)</f>
        <v>0</v>
      </c>
      <c r="B505" s="146">
        <f>IF(C505=2,SUM(MAX($B$3:B504),IF(C505=2,1,0)),0)</f>
        <v>0</v>
      </c>
      <c r="C505" s="161">
        <f t="shared" si="95"/>
        <v>0</v>
      </c>
      <c r="D505" s="105"/>
      <c r="E505" s="106"/>
      <c r="F505" s="107"/>
      <c r="G505" s="108"/>
      <c r="H505" s="109"/>
      <c r="I505" s="109"/>
      <c r="J505" s="110"/>
      <c r="L505" s="204" t="str">
        <f t="shared" si="90"/>
        <v/>
      </c>
    </row>
  </sheetData>
  <sheetProtection algorithmName="SHA-512" hashValue="SV/iDS19MrjFbcj93tq83NYIhJqvlwQYdM0oEDmyDPkFj6rlKaFleTdXhi4I2MInoYeObYe7xAiZ5RKBKsNhXg==" saltValue="K+seN+yfES7hIpVnCA3nOQ==" spinCount="100000" sheet="1" objects="1" scenarios="1"/>
  <protectedRanges>
    <protectedRange sqref="I483:I504 D483:E504 G483:G504" name="Section840" securityDescriptor="O:WDG:WDD:(A;;CC;;;WD)"/>
    <protectedRange sqref="F5 G4:G6 I4:I6 F483:F504" name="Section110" securityDescriptor="O:WDG:WDD:(A;;CC;;;WD)"/>
    <protectedRange sqref="G9:G14 I9:I14" name="Section201" securityDescriptor="O:WDG:WDD:(A;;CC;;;WD)"/>
    <protectedRange sqref="G17:G69 I17:I69" name="Section202" securityDescriptor="O:WDG:WDD:(A;;CC;;;WD)"/>
    <protectedRange sqref="G72:G77 I72:I77" name="Section204" securityDescriptor="O:WDG:WDD:(A;;CC;;;WD)"/>
    <protectedRange sqref="G80:G82 I80:I82" name="Section205" securityDescriptor="O:WDG:WDD:(A;;CC;;;WD)"/>
    <protectedRange sqref="G85:G87 I85:I87" name="Section207" securityDescriptor="O:WDG:WDD:(A;;CC;;;WD)"/>
    <protectedRange sqref="G90:G93 I90:I93" name="Section210" securityDescriptor="O:WDG:WDD:(A;;CC;;;WD)"/>
    <protectedRange sqref="G96:G98 I96:I98" name="Section213" securityDescriptor="O:WDG:WDD:(A;;CC;;;WD)"/>
    <protectedRange sqref="G101:G104 I101:I104" name="Section215" securityDescriptor="O:WDG:WDD:(A;;CC;;;WD)"/>
    <protectedRange sqref="G107:G126 I107:I126" name="Section401" securityDescriptor="O:WDG:WDD:(A;;CC;;;WD)"/>
    <protectedRange sqref="G129:G135 I129:I135" name="Section504" securityDescriptor="O:WDG:WDD:(A;;CC;;;WD)"/>
    <protectedRange sqref="G138:G183 I138:I183" name="Section505" securityDescriptor="O:WDG:WDD:(A;;CC;;;WD)"/>
    <protectedRange sqref="G186 I186" name="Section506" securityDescriptor="O:WDG:WDD:(A;;CC;;;WD)"/>
    <protectedRange sqref="G189:G196 I189:I196" name="Section701" securityDescriptor="O:WDG:WDD:(A;;CC;;;WD)"/>
    <protectedRange sqref="G199:G204 I199:I204" name="Section702" securityDescriptor="O:WDG:WDD:(A;;CC;;;WD)"/>
    <protectedRange sqref="G207:G231 I207:I231" name="Section705" securityDescriptor="O:WDG:WDD:(A;;CC;;;WD)"/>
    <protectedRange sqref="G234:G247 I234:I247" name="Section708" securityDescriptor="O:WDG:WDD:(A;;CC;;;WD)"/>
    <protectedRange sqref="G250:G265 I250:I265" name="Section711" securityDescriptor="O:WDG:WDD:(A;;CC;;;WD)"/>
    <protectedRange sqref="G268:G277 I268:I277" name="Section712" securityDescriptor="O:WDG:WDD:(A;;CC;;;WD)"/>
    <protectedRange sqref="G280 I280" name="Section714" securityDescriptor="O:WDG:WDD:(A;;CC;;;WD)"/>
    <protectedRange sqref="G283:G367 I283:I367" name="Section717" securityDescriptor="O:WDG:WDD:(A;;CC;;;WD)"/>
    <protectedRange sqref="C1 G370:G371 I370:I371" name="Section719" securityDescriptor="O:WDG:WDD:(A;;CC;;;WD)"/>
    <protectedRange sqref="G374:G388 I374:I388" name="Section720" securityDescriptor="O:WDG:WDD:(A;;CC;;;WD)"/>
    <protectedRange sqref="G391:G397 I391:I397 F395 F397" name="Section802" securityDescriptor="O:WDG:WDD:(A;;CC;;;WD)"/>
    <protectedRange sqref="G400:G403 I400:I403 F401" name="Section804" securityDescriptor="O:WDG:WDD:(A;;CC;;;WD)"/>
    <protectedRange sqref="G406:G409 I406:I409" name="Section806" securityDescriptor="O:WDG:WDD:(A;;CC;;;WD)"/>
    <protectedRange sqref="G412:G413 I412:I413" name="Section807" securityDescriptor="O:WDG:WDD:(A;;CC;;;WD)"/>
    <protectedRange sqref="G416:G418 I416:I418" name="Section808" securityDescriptor="O:WDG:WDD:(A;;CC;;;WD)"/>
    <protectedRange sqref="G421:G424 I421:I424" name="Section813" securityDescriptor="O:WDG:WDD:(A;;CC;;;WD)"/>
    <protectedRange sqref="G427:G439 I427:I439 F428" name="Section814"/>
    <protectedRange sqref="G442:G448 I442:I448" name="Section818" securityDescriptor="O:WDG:WDD:(A;;CC;;;WD)"/>
    <protectedRange sqref="G451:G454 I451:I454" name="Section819" securityDescriptor="O:WDG:WDD:(A;;CC;;;WD)"/>
    <protectedRange sqref="G457:G467 I457:I467" name="Section821" securityDescriptor="O:WDG:WDD:(A;;CC;;;WD)"/>
    <protectedRange sqref="G470:G477 I470:I477" name="Section822" securityDescriptor="O:WDG:WDD:(A;;CC;;;WD)"/>
    <protectedRange sqref="G480 I480 G483:G504 I483:I504" name="Section831" securityDescriptor="O:WDG:WDD:(A;;CC;;;WD)"/>
  </protectedRanges>
  <autoFilter ref="D1:J505" xr:uid="{00000000-0009-0000-0000-000002000000}"/>
  <dataConsolidate/>
  <mergeCells count="1">
    <mergeCell ref="P13:U51"/>
  </mergeCells>
  <phoneticPr fontId="5" type="noConversion"/>
  <dataValidations count="1">
    <dataValidation showInputMessage="1" showErrorMessage="1" sqref="F483:F504" xr:uid="{F9CF5C36-0A90-4E47-9028-75D610276A0F}"/>
  </dataValidations>
  <printOptions horizontalCentered="1"/>
  <pageMargins left="0.5" right="0.5" top="0.5" bottom="0.5" header="0.5" footer="0.4"/>
  <pageSetup scale="79" fitToHeight="0" orientation="landscape" r:id="rId1"/>
  <headerFooter alignWithMargins="0">
    <oddHeader>&amp;L&amp;D&amp;RPage &amp;P of &amp;N</oddHeader>
  </headerFooter>
  <ignoredErrors>
    <ignoredError sqref="D10" numberStoredAsText="1"/>
    <ignoredError sqref="C9:C15 C17:C70 C72:C78 C80:C83 C85:C88 C90:C94 C96:C99 C101:C105 C107:C127 C129:C136 C138:C184 C186:C187 C189:C197 C199:C205 C207:C232 C234:C248 C250:C266 C268:C278 C280:C281 C283:C368 C370:C372 C374:C389 C392:C398 C400:C404 C406:C410 C412:C414 C416:C419 C421:C425 C442:C449 C451:C455 C457:C468 C470:C478 C480 C427:C440"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3073" r:id="rId4" name="Button 1">
              <controlPr defaultSize="0" print="0" autoFill="0" autoPict="0" macro="[0]!Print_UnitCost">
                <anchor moveWithCells="1" sizeWithCells="1">
                  <from>
                    <xdr:col>13</xdr:col>
                    <xdr:colOff>542925</xdr:colOff>
                    <xdr:row>4</xdr:row>
                    <xdr:rowOff>47625</xdr:rowOff>
                  </from>
                  <to>
                    <xdr:col>16</xdr:col>
                    <xdr:colOff>180975</xdr:colOff>
                    <xdr:row>6</xdr:row>
                    <xdr:rowOff>85725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28D8784B-5CBB-4319-B39A-D1D8A81ACCB2}">
          <x14:formula1>
            <xm:f>'REFERENCE SHEET'!$K$3:$K$11</xm:f>
          </x14:formula1>
          <xm:sqref>F401 F428 F397 F395 F5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O480"/>
  <sheetViews>
    <sheetView showGridLines="0" tabSelected="1" topLeftCell="B1" zoomScaleNormal="100" zoomScaleSheetLayoutView="100" workbookViewId="0">
      <selection activeCell="B1" sqref="B1"/>
    </sheetView>
  </sheetViews>
  <sheetFormatPr defaultRowHeight="15" customHeight="1" outlineLevelCol="1" x14ac:dyDescent="0.2"/>
  <cols>
    <col min="1" max="1" width="9.140625" style="162" hidden="1" customWidth="1" outlineLevel="1"/>
    <col min="2" max="2" width="22.28515625" style="163" customWidth="1" collapsed="1"/>
    <col min="3" max="3" width="28" style="162" customWidth="1"/>
    <col min="4" max="4" width="46.42578125" style="162" customWidth="1"/>
    <col min="5" max="7" width="12.140625" style="162" customWidth="1"/>
    <col min="8" max="8" width="11.7109375" style="162" customWidth="1"/>
    <col min="9" max="9" width="12.85546875" style="162" customWidth="1"/>
    <col min="10" max="10" width="12.28515625" style="162" customWidth="1"/>
    <col min="11" max="14" width="9.140625" style="162" hidden="1" customWidth="1" outlineLevel="1"/>
    <col min="15" max="15" width="9.140625" style="162" collapsed="1"/>
    <col min="16" max="16384" width="9.140625" style="162"/>
  </cols>
  <sheetData>
    <row r="1" spans="1:14" s="72" customFormat="1" ht="15.75" customHeight="1" x14ac:dyDescent="0.25">
      <c r="B1" s="68"/>
      <c r="C1" s="69"/>
      <c r="D1" s="69"/>
      <c r="E1" s="70"/>
      <c r="F1" s="71"/>
      <c r="J1" s="86"/>
      <c r="L1" s="185">
        <f>ROW()</f>
        <v>1</v>
      </c>
      <c r="N1" s="72" t="str">
        <f ca="1">CONCATENATE("'COST ESTIMATE SUMMARY'!$B$1:$J$",MAX(L1:L480))</f>
        <v>'COST ESTIMATE SUMMARY'!$B$1:$J$8</v>
      </c>
    </row>
    <row r="2" spans="1:14" s="72" customFormat="1" ht="15.75" customHeight="1" x14ac:dyDescent="0.25">
      <c r="B2" s="68"/>
      <c r="C2" s="90" t="s">
        <v>667</v>
      </c>
      <c r="D2" s="210"/>
      <c r="E2" s="70"/>
      <c r="F2" s="73" t="s">
        <v>585</v>
      </c>
      <c r="G2" s="141"/>
      <c r="H2" s="74"/>
      <c r="I2" s="75">
        <f ca="1">SUM(I9:I300)</f>
        <v>0</v>
      </c>
      <c r="J2" s="86"/>
      <c r="L2" s="185">
        <f>ROW()</f>
        <v>2</v>
      </c>
    </row>
    <row r="3" spans="1:14" s="72" customFormat="1" ht="15.75" customHeight="1" x14ac:dyDescent="0.2">
      <c r="B3" s="68"/>
      <c r="C3" s="90" t="s">
        <v>668</v>
      </c>
      <c r="D3" s="211"/>
      <c r="E3" s="70"/>
      <c r="F3" s="76" t="s">
        <v>601</v>
      </c>
      <c r="G3" s="142">
        <v>0.10100000000000001</v>
      </c>
      <c r="H3" s="77"/>
      <c r="I3" s="75">
        <f ca="1">I2*G3</f>
        <v>0</v>
      </c>
      <c r="J3" s="86"/>
      <c r="L3" s="185">
        <f>ROW()</f>
        <v>3</v>
      </c>
    </row>
    <row r="4" spans="1:14" s="72" customFormat="1" ht="15.75" customHeight="1" x14ac:dyDescent="0.25">
      <c r="B4" s="68"/>
      <c r="C4" s="90" t="s">
        <v>669</v>
      </c>
      <c r="D4" s="211"/>
      <c r="E4" s="78"/>
      <c r="F4" s="73" t="s">
        <v>586</v>
      </c>
      <c r="G4" s="141"/>
      <c r="H4" s="74"/>
      <c r="I4" s="75">
        <f ca="1">I2+I3</f>
        <v>0</v>
      </c>
      <c r="J4" s="86"/>
      <c r="L4" s="185">
        <f>ROW()</f>
        <v>4</v>
      </c>
    </row>
    <row r="5" spans="1:14" s="72" customFormat="1" ht="15.75" customHeight="1" x14ac:dyDescent="0.2">
      <c r="B5" s="68"/>
      <c r="C5" s="90" t="s">
        <v>670</v>
      </c>
      <c r="D5" s="211"/>
      <c r="E5" s="79"/>
      <c r="F5" s="80"/>
      <c r="G5" s="81"/>
      <c r="H5" s="81"/>
      <c r="I5" s="82"/>
      <c r="J5" s="86"/>
      <c r="L5" s="185">
        <f>ROW()</f>
        <v>5</v>
      </c>
    </row>
    <row r="6" spans="1:14" s="72" customFormat="1" ht="15.75" customHeight="1" x14ac:dyDescent="0.2">
      <c r="B6" s="68"/>
      <c r="C6" s="90" t="s">
        <v>671</v>
      </c>
      <c r="D6" s="211"/>
      <c r="J6" s="86"/>
      <c r="L6" s="185">
        <f>ROW()</f>
        <v>6</v>
      </c>
    </row>
    <row r="7" spans="1:14" s="70" customFormat="1" x14ac:dyDescent="0.2">
      <c r="B7" s="68"/>
      <c r="C7" s="83"/>
      <c r="D7" s="83"/>
      <c r="F7" s="71"/>
      <c r="G7" s="84"/>
      <c r="H7" s="95" t="s">
        <v>672</v>
      </c>
      <c r="J7" s="87"/>
      <c r="L7" s="185">
        <f>ROW()</f>
        <v>7</v>
      </c>
    </row>
    <row r="8" spans="1:14" s="72" customFormat="1" ht="30.75" customHeight="1" thickBot="1" x14ac:dyDescent="0.25">
      <c r="B8" s="97" t="s">
        <v>581</v>
      </c>
      <c r="C8" s="238" t="s">
        <v>582</v>
      </c>
      <c r="D8" s="239"/>
      <c r="E8" s="98" t="s">
        <v>584</v>
      </c>
      <c r="F8" s="98" t="s">
        <v>583</v>
      </c>
      <c r="G8" s="96" t="s">
        <v>751</v>
      </c>
      <c r="H8" s="96" t="s">
        <v>752</v>
      </c>
      <c r="I8" s="96" t="s">
        <v>602</v>
      </c>
      <c r="J8" s="99" t="s">
        <v>608</v>
      </c>
      <c r="K8" s="184"/>
      <c r="L8" s="185">
        <f>ROW()</f>
        <v>8</v>
      </c>
    </row>
    <row r="9" spans="1:14" s="85" customFormat="1" x14ac:dyDescent="0.25">
      <c r="A9" s="147">
        <v>1</v>
      </c>
      <c r="B9" s="150" t="str">
        <f ca="1">IF(IFERROR(INDIRECT(CONCATENATE("'UNITCOST ITEMS (Data Entry)'!D",IFERROR(SUM(MATCH(A9,'UNITCOST ITEMS (Data Entry)'!$A$3:$A$504,0),2),""))),"")=0,"",IFERROR(INDIRECT(CONCATENATE("'UNITCOST ITEMS (Data Entry)'!D",IFERROR(SUM(MATCH(A9,'UNITCOST ITEMS (Data Entry)'!$A$3:$A$504,0),2),""))),""))</f>
        <v/>
      </c>
      <c r="C9" s="240" t="str">
        <f ca="1">IF(IFERROR(INDIRECT(CONCATENATE("'UNITCOST ITEMS (Data Entry)'!E",IFERROR(SUM(MATCH(A9,'UNITCOST ITEMS (Data Entry)'!$A$3:$A$504,0),2),""))),"")=0,"",IFERROR(INDIRECT(CONCATENATE("'UNITCOST ITEMS (Data Entry)'!E",IFERROR(SUM(MATCH(A9,'UNITCOST ITEMS (Data Entry)'!$A$3:$A$504,0),2),""))),""))</f>
        <v/>
      </c>
      <c r="D9" s="241"/>
      <c r="E9" s="151" t="str">
        <f ca="1">IF(IFERROR(INDIRECT(CONCATENATE("'UNITCOST ITEMS (Data Entry)'!F",IFERROR(SUM(MATCH(A9,'UNITCOST ITEMS (Data Entry)'!$A$3:$A$504,0),2),""))),"")=0,"",IFERROR(INDIRECT(CONCATENATE("'UNITCOST ITEMS (Data Entry)'!F",IFERROR(SUM(MATCH(A9,'UNITCOST ITEMS (Data Entry)'!$A$3:$A$504,0),2),""))),""))</f>
        <v/>
      </c>
      <c r="F9" s="151" t="str">
        <f ca="1">IF(IFERROR(INDIRECT(CONCATENATE("'UNITCOST ITEMS (Data Entry)'!G",IFERROR(SUM(MATCH(A9,'UNITCOST ITEMS (Data Entry)'!$A$3:$A$504,0),2),""))),"")=0,"",IFERROR(INDIRECT(CONCATENATE("'UNITCOST ITEMS (Data Entry)'!G",IFERROR(SUM(MATCH(A9,'UNITCOST ITEMS (Data Entry)'!$A$3:$A$504,0),2),""))),""))</f>
        <v/>
      </c>
      <c r="G9" s="152" t="str">
        <f ca="1">IF(IFERROR(INDIRECT(CONCATENATE("'UNITCOST ITEMS (Data Entry)'!H",IFERROR(SUM(MATCH(A9,'UNITCOST ITEMS (Data Entry)'!$A$3:$A$504,0),2),""))),"")=0,"",IFERROR(INDIRECT(CONCATENATE("'UNITCOST ITEMS (Data Entry)'!H",IFERROR(SUM(MATCH(A9,'UNITCOST ITEMS (Data Entry)'!$A$3:$A$504,0),2),""))),""))</f>
        <v/>
      </c>
      <c r="H9" s="152" t="str">
        <f ca="1">IF(IFERROR(INDIRECT(CONCATENATE("'UNITCOST ITEMS (Data Entry)'!I",IFERROR(SUM(MATCH(A9,'UNITCOST ITEMS (Data Entry)'!$A$3:$A$504,0),2),""))),"")=0,"",IFERROR(INDIRECT(CONCATENATE("'UNITCOST ITEMS (Data Entry)'!I",IFERROR(SUM(MATCH(A9,'UNITCOST ITEMS (Data Entry)'!$A$3:$A$504,0),2),""))),""))</f>
        <v/>
      </c>
      <c r="I9" s="153" t="str">
        <f ca="1">IF(K9=2,"",IF(IFERROR(INDIRECT(CONCATENATE("'UNITCOST ITEMS (Data Entry)'!J",IFERROR(SUM(MATCH(A9,'UNITCOST ITEMS (Data Entry)'!$A$3:$A$504,0),2),""))),"")=0,"",IFERROR(INDIRECT(CONCATENATE("'UNITCOST ITEMS (Data Entry)'!J",IFERROR(SUM(MATCH(A9,'UNITCOST ITEMS (Data Entry)'!$A$3:$A$504,0),2),""))),"")))</f>
        <v/>
      </c>
      <c r="J9" s="88"/>
      <c r="K9" s="149" t="str">
        <f ca="1">IF(IFERROR(INDIRECT(CONCATENATE("'UNITCOST ITEMS (Data Entry)'!C",IFERROR(SUM(MATCH(A9,'UNITCOST ITEMS (Data Entry)'!$A$3:$A$504,0),2),""))),"")=0,"",IFERROR(INDIRECT(CONCATENATE("'UNITCOST ITEMS (Data Entry)'!C",IFERROR(SUM(MATCH(A9,'UNITCOST ITEMS (Data Entry)'!$A$3:$A$504,0),2),""))),""))</f>
        <v/>
      </c>
      <c r="L9" s="85" t="str">
        <f ca="1">IF(K9&lt;&gt;"",ROW(),"")</f>
        <v/>
      </c>
    </row>
    <row r="10" spans="1:14" s="85" customFormat="1" x14ac:dyDescent="0.25">
      <c r="A10" s="148">
        <f>A9+1</f>
        <v>2</v>
      </c>
      <c r="B10" s="154" t="str">
        <f ca="1">IF(IFERROR(INDIRECT(CONCATENATE("'UNITCOST ITEMS (Data Entry)'!D",IFERROR(SUM(MATCH(A10,'UNITCOST ITEMS (Data Entry)'!$A$3:$A$504,0),2),""))),"")=0,"",IFERROR(INDIRECT(CONCATENATE("'UNITCOST ITEMS (Data Entry)'!D",IFERROR(SUM(MATCH(A10,'UNITCOST ITEMS (Data Entry)'!$A$3:$A$504,0),2),""))),""))</f>
        <v/>
      </c>
      <c r="C10" s="236" t="str">
        <f ca="1">IF(IFERROR(INDIRECT(CONCATENATE("'UNITCOST ITEMS (Data Entry)'!E",IFERROR(SUM(MATCH(A10,'UNITCOST ITEMS (Data Entry)'!$A$3:$A$504,0),2),""))),"")=0,"",IFERROR(INDIRECT(CONCATENATE("'UNITCOST ITEMS (Data Entry)'!E",IFERROR(SUM(MATCH(A10,'UNITCOST ITEMS (Data Entry)'!$A$3:$A$504,0),2),""))),""))</f>
        <v/>
      </c>
      <c r="D10" s="237"/>
      <c r="E10" s="155" t="str">
        <f ca="1">IF(IFERROR(INDIRECT(CONCATENATE("'UNITCOST ITEMS (Data Entry)'!F",IFERROR(SUM(MATCH(A10,'UNITCOST ITEMS (Data Entry)'!$A$3:$A$504,0),2),""))),"")=0,"",IFERROR(INDIRECT(CONCATENATE("'UNITCOST ITEMS (Data Entry)'!F",IFERROR(SUM(MATCH(A10,'UNITCOST ITEMS (Data Entry)'!$A$3:$A$504,0),2),""))),""))</f>
        <v/>
      </c>
      <c r="F10" s="155" t="str">
        <f ca="1">IF(IFERROR(INDIRECT(CONCATENATE("'UNITCOST ITEMS (Data Entry)'!G",IFERROR(SUM(MATCH(A10,'UNITCOST ITEMS (Data Entry)'!$A$3:$A$504,0),2),""))),"")=0,"",IFERROR(INDIRECT(CONCATENATE("'UNITCOST ITEMS (Data Entry)'!G",IFERROR(SUM(MATCH(A10,'UNITCOST ITEMS (Data Entry)'!$A$3:$A$504,0),2),""))),""))</f>
        <v/>
      </c>
      <c r="G10" s="152" t="str">
        <f ca="1">IF(IFERROR(INDIRECT(CONCATENATE("'UNITCOST ITEMS (Data Entry)'!H",IFERROR(SUM(MATCH(A10,'UNITCOST ITEMS (Data Entry)'!$A$3:$A$504,0),2),""))),"")=0,"",IFERROR(INDIRECT(CONCATENATE("'UNITCOST ITEMS (Data Entry)'!H",IFERROR(SUM(MATCH(A10,'UNITCOST ITEMS (Data Entry)'!$A$3:$A$504,0),2),""))),""))</f>
        <v/>
      </c>
      <c r="H10" s="152" t="str">
        <f ca="1">IF(IFERROR(INDIRECT(CONCATENATE("'UNITCOST ITEMS (Data Entry)'!I",IFERROR(SUM(MATCH(A10,'UNITCOST ITEMS (Data Entry)'!$A$3:$A$504,0),2),""))),"")=0,"",IFERROR(INDIRECT(CONCATENATE("'UNITCOST ITEMS (Data Entry)'!I",IFERROR(SUM(MATCH(A10,'UNITCOST ITEMS (Data Entry)'!$A$3:$A$504,0),2),""))),""))</f>
        <v/>
      </c>
      <c r="I10" s="153" t="str">
        <f ca="1">IF(K10=2,"",IF(IFERROR(INDIRECT(CONCATENATE("'UNITCOST ITEMS (Data Entry)'!J",IFERROR(SUM(MATCH(A10,'UNITCOST ITEMS (Data Entry)'!$A$3:$A$504,0),2),""))),"")=0,"",IFERROR(INDIRECT(CONCATENATE("'UNITCOST ITEMS (Data Entry)'!J",IFERROR(SUM(MATCH(A10,'UNITCOST ITEMS (Data Entry)'!$A$3:$A$504,0),2),""))),"")))</f>
        <v/>
      </c>
      <c r="J10" s="89"/>
      <c r="K10" s="149" t="str">
        <f ca="1">IF(IFERROR(INDIRECT(CONCATENATE("'UNITCOST ITEMS (Data Entry)'!C",IFERROR(SUM(MATCH(A10,'UNITCOST ITEMS (Data Entry)'!$A$3:$A$504,0),2),""))),"")=0,"",IFERROR(INDIRECT(CONCATENATE("'UNITCOST ITEMS (Data Entry)'!C",IFERROR(SUM(MATCH(A10,'UNITCOST ITEMS (Data Entry)'!$A$3:$A$504,0),2),""))),""))</f>
        <v/>
      </c>
      <c r="L10" s="85" t="str">
        <f t="shared" ref="L10:L73" ca="1" si="0">IF(K10&lt;&gt;"",ROW(),"")</f>
        <v/>
      </c>
    </row>
    <row r="11" spans="1:14" s="85" customFormat="1" x14ac:dyDescent="0.25">
      <c r="A11" s="148">
        <f t="shared" ref="A11:A74" si="1">A10+1</f>
        <v>3</v>
      </c>
      <c r="B11" s="154" t="str">
        <f ca="1">IF(IFERROR(INDIRECT(CONCATENATE("'UNITCOST ITEMS (Data Entry)'!D",IFERROR(SUM(MATCH(A11,'UNITCOST ITEMS (Data Entry)'!$A$3:$A$504,0),2),""))),"")=0,"",IFERROR(INDIRECT(CONCATENATE("'UNITCOST ITEMS (Data Entry)'!D",IFERROR(SUM(MATCH(A11,'UNITCOST ITEMS (Data Entry)'!$A$3:$A$504,0),2),""))),""))</f>
        <v/>
      </c>
      <c r="C11" s="236" t="str">
        <f ca="1">IF(IFERROR(INDIRECT(CONCATENATE("'UNITCOST ITEMS (Data Entry)'!E",IFERROR(SUM(MATCH(A11,'UNITCOST ITEMS (Data Entry)'!$A$3:$A$504,0),2),""))),"")=0,"",IFERROR(INDIRECT(CONCATENATE("'UNITCOST ITEMS (Data Entry)'!E",IFERROR(SUM(MATCH(A11,'UNITCOST ITEMS (Data Entry)'!$A$3:$A$504,0),2),""))),""))</f>
        <v/>
      </c>
      <c r="D11" s="237"/>
      <c r="E11" s="155" t="str">
        <f ca="1">IF(IFERROR(INDIRECT(CONCATENATE("'UNITCOST ITEMS (Data Entry)'!F",IFERROR(SUM(MATCH(A11,'UNITCOST ITEMS (Data Entry)'!$A$3:$A$504,0),2),""))),"")=0,"",IFERROR(INDIRECT(CONCATENATE("'UNITCOST ITEMS (Data Entry)'!F",IFERROR(SUM(MATCH(A11,'UNITCOST ITEMS (Data Entry)'!$A$3:$A$504,0),2),""))),""))</f>
        <v/>
      </c>
      <c r="F11" s="155" t="str">
        <f ca="1">IF(IFERROR(INDIRECT(CONCATENATE("'UNITCOST ITEMS (Data Entry)'!G",IFERROR(SUM(MATCH(A11,'UNITCOST ITEMS (Data Entry)'!$A$3:$A$504,0),2),""))),"")=0,"",IFERROR(INDIRECT(CONCATENATE("'UNITCOST ITEMS (Data Entry)'!G",IFERROR(SUM(MATCH(A11,'UNITCOST ITEMS (Data Entry)'!$A$3:$A$504,0),2),""))),""))</f>
        <v/>
      </c>
      <c r="G11" s="152" t="str">
        <f ca="1">IF(IFERROR(INDIRECT(CONCATENATE("'UNITCOST ITEMS (Data Entry)'!H",IFERROR(SUM(MATCH(A11,'UNITCOST ITEMS (Data Entry)'!$A$3:$A$504,0),2),""))),"")=0,"",IFERROR(INDIRECT(CONCATENATE("'UNITCOST ITEMS (Data Entry)'!H",IFERROR(SUM(MATCH(A11,'UNITCOST ITEMS (Data Entry)'!$A$3:$A$504,0),2),""))),""))</f>
        <v/>
      </c>
      <c r="H11" s="152" t="str">
        <f ca="1">IF(IFERROR(INDIRECT(CONCATENATE("'UNITCOST ITEMS (Data Entry)'!I",IFERROR(SUM(MATCH(A11,'UNITCOST ITEMS (Data Entry)'!$A$3:$A$504,0),2),""))),"")=0,"",IFERROR(INDIRECT(CONCATENATE("'UNITCOST ITEMS (Data Entry)'!I",IFERROR(SUM(MATCH(A11,'UNITCOST ITEMS (Data Entry)'!$A$3:$A$504,0),2),""))),""))</f>
        <v/>
      </c>
      <c r="I11" s="153" t="str">
        <f ca="1">IF(K11=2,"",IF(IFERROR(INDIRECT(CONCATENATE("'UNITCOST ITEMS (Data Entry)'!J",IFERROR(SUM(MATCH(A11,'UNITCOST ITEMS (Data Entry)'!$A$3:$A$504,0),2),""))),"")=0,"",IFERROR(INDIRECT(CONCATENATE("'UNITCOST ITEMS (Data Entry)'!J",IFERROR(SUM(MATCH(A11,'UNITCOST ITEMS (Data Entry)'!$A$3:$A$504,0),2),""))),"")))</f>
        <v/>
      </c>
      <c r="J11" s="89"/>
      <c r="K11" s="149" t="str">
        <f ca="1">IF(IFERROR(INDIRECT(CONCATENATE("'UNITCOST ITEMS (Data Entry)'!C",IFERROR(SUM(MATCH(A11,'UNITCOST ITEMS (Data Entry)'!$A$3:$A$504,0),2),""))),"")=0,"",IFERROR(INDIRECT(CONCATENATE("'UNITCOST ITEMS (Data Entry)'!C",IFERROR(SUM(MATCH(A11,'UNITCOST ITEMS (Data Entry)'!$A$3:$A$504,0),2),""))),""))</f>
        <v/>
      </c>
      <c r="L11" s="85" t="str">
        <f t="shared" ca="1" si="0"/>
        <v/>
      </c>
    </row>
    <row r="12" spans="1:14" s="85" customFormat="1" x14ac:dyDescent="0.25">
      <c r="A12" s="148">
        <f t="shared" si="1"/>
        <v>4</v>
      </c>
      <c r="B12" s="154" t="str">
        <f ca="1">IF(IFERROR(INDIRECT(CONCATENATE("'UNITCOST ITEMS (Data Entry)'!D",IFERROR(SUM(MATCH(A12,'UNITCOST ITEMS (Data Entry)'!$A$3:$A$504,0),2),""))),"")=0,"",IFERROR(INDIRECT(CONCATENATE("'UNITCOST ITEMS (Data Entry)'!D",IFERROR(SUM(MATCH(A12,'UNITCOST ITEMS (Data Entry)'!$A$3:$A$504,0),2),""))),""))</f>
        <v/>
      </c>
      <c r="C12" s="236" t="str">
        <f ca="1">IF(IFERROR(INDIRECT(CONCATENATE("'UNITCOST ITEMS (Data Entry)'!E",IFERROR(SUM(MATCH(A12,'UNITCOST ITEMS (Data Entry)'!$A$3:$A$504,0),2),""))),"")=0,"",IFERROR(INDIRECT(CONCATENATE("'UNITCOST ITEMS (Data Entry)'!E",IFERROR(SUM(MATCH(A12,'UNITCOST ITEMS (Data Entry)'!$A$3:$A$504,0),2),""))),""))</f>
        <v/>
      </c>
      <c r="D12" s="237"/>
      <c r="E12" s="155" t="str">
        <f ca="1">IF(IFERROR(INDIRECT(CONCATENATE("'UNITCOST ITEMS (Data Entry)'!F",IFERROR(SUM(MATCH(A12,'UNITCOST ITEMS (Data Entry)'!$A$3:$A$504,0),2),""))),"")=0,"",IFERROR(INDIRECT(CONCATENATE("'UNITCOST ITEMS (Data Entry)'!F",IFERROR(SUM(MATCH(A12,'UNITCOST ITEMS (Data Entry)'!$A$3:$A$504,0),2),""))),""))</f>
        <v/>
      </c>
      <c r="F12" s="155" t="str">
        <f ca="1">IF(IFERROR(INDIRECT(CONCATENATE("'UNITCOST ITEMS (Data Entry)'!G",IFERROR(SUM(MATCH(A12,'UNITCOST ITEMS (Data Entry)'!$A$3:$A$504,0),2),""))),"")=0,"",IFERROR(INDIRECT(CONCATENATE("'UNITCOST ITEMS (Data Entry)'!G",IFERROR(SUM(MATCH(A12,'UNITCOST ITEMS (Data Entry)'!$A$3:$A$504,0),2),""))),""))</f>
        <v/>
      </c>
      <c r="G12" s="152" t="str">
        <f ca="1">IF(IFERROR(INDIRECT(CONCATENATE("'UNITCOST ITEMS (Data Entry)'!H",IFERROR(SUM(MATCH(A12,'UNITCOST ITEMS (Data Entry)'!$A$3:$A$504,0),2),""))),"")=0,"",IFERROR(INDIRECT(CONCATENATE("'UNITCOST ITEMS (Data Entry)'!H",IFERROR(SUM(MATCH(A12,'UNITCOST ITEMS (Data Entry)'!$A$3:$A$504,0),2),""))),""))</f>
        <v/>
      </c>
      <c r="H12" s="152" t="str">
        <f ca="1">IF(IFERROR(INDIRECT(CONCATENATE("'UNITCOST ITEMS (Data Entry)'!I",IFERROR(SUM(MATCH(A12,'UNITCOST ITEMS (Data Entry)'!$A$3:$A$504,0),2),""))),"")=0,"",IFERROR(INDIRECT(CONCATENATE("'UNITCOST ITEMS (Data Entry)'!I",IFERROR(SUM(MATCH(A12,'UNITCOST ITEMS (Data Entry)'!$A$3:$A$504,0),2),""))),""))</f>
        <v/>
      </c>
      <c r="I12" s="153" t="str">
        <f ca="1">IF(K12=2,"",IF(IFERROR(INDIRECT(CONCATENATE("'UNITCOST ITEMS (Data Entry)'!J",IFERROR(SUM(MATCH(A12,'UNITCOST ITEMS (Data Entry)'!$A$3:$A$504,0),2),""))),"")=0,"",IFERROR(INDIRECT(CONCATENATE("'UNITCOST ITEMS (Data Entry)'!J",IFERROR(SUM(MATCH(A12,'UNITCOST ITEMS (Data Entry)'!$A$3:$A$504,0),2),""))),"")))</f>
        <v/>
      </c>
      <c r="J12" s="89"/>
      <c r="K12" s="149" t="str">
        <f ca="1">IF(IFERROR(INDIRECT(CONCATENATE("'UNITCOST ITEMS (Data Entry)'!C",IFERROR(SUM(MATCH(A12,'UNITCOST ITEMS (Data Entry)'!$A$3:$A$504,0),2),""))),"")=0,"",IFERROR(INDIRECT(CONCATENATE("'UNITCOST ITEMS (Data Entry)'!C",IFERROR(SUM(MATCH(A12,'UNITCOST ITEMS (Data Entry)'!$A$3:$A$504,0),2),""))),""))</f>
        <v/>
      </c>
      <c r="L12" s="85" t="str">
        <f t="shared" ca="1" si="0"/>
        <v/>
      </c>
    </row>
    <row r="13" spans="1:14" s="85" customFormat="1" x14ac:dyDescent="0.25">
      <c r="A13" s="148">
        <f t="shared" si="1"/>
        <v>5</v>
      </c>
      <c r="B13" s="154" t="str">
        <f ca="1">IF(IFERROR(INDIRECT(CONCATENATE("'UNITCOST ITEMS (Data Entry)'!D",IFERROR(SUM(MATCH(A13,'UNITCOST ITEMS (Data Entry)'!$A$3:$A$504,0),2),""))),"")=0,"",IFERROR(INDIRECT(CONCATENATE("'UNITCOST ITEMS (Data Entry)'!D",IFERROR(SUM(MATCH(A13,'UNITCOST ITEMS (Data Entry)'!$A$3:$A$504,0),2),""))),""))</f>
        <v/>
      </c>
      <c r="C13" s="236" t="str">
        <f ca="1">IF(IFERROR(INDIRECT(CONCATENATE("'UNITCOST ITEMS (Data Entry)'!E",IFERROR(SUM(MATCH(A13,'UNITCOST ITEMS (Data Entry)'!$A$3:$A$504,0),2),""))),"")=0,"",IFERROR(INDIRECT(CONCATENATE("'UNITCOST ITEMS (Data Entry)'!E",IFERROR(SUM(MATCH(A13,'UNITCOST ITEMS (Data Entry)'!$A$3:$A$504,0),2),""))),""))</f>
        <v/>
      </c>
      <c r="D13" s="237"/>
      <c r="E13" s="155" t="str">
        <f ca="1">IF(IFERROR(INDIRECT(CONCATENATE("'UNITCOST ITEMS (Data Entry)'!F",IFERROR(SUM(MATCH(A13,'UNITCOST ITEMS (Data Entry)'!$A$3:$A$504,0),2),""))),"")=0,"",IFERROR(INDIRECT(CONCATENATE("'UNITCOST ITEMS (Data Entry)'!F",IFERROR(SUM(MATCH(A13,'UNITCOST ITEMS (Data Entry)'!$A$3:$A$504,0),2),""))),""))</f>
        <v/>
      </c>
      <c r="F13" s="155" t="str">
        <f ca="1">IF(IFERROR(INDIRECT(CONCATENATE("'UNITCOST ITEMS (Data Entry)'!G",IFERROR(SUM(MATCH(A13,'UNITCOST ITEMS (Data Entry)'!$A$3:$A$504,0),2),""))),"")=0,"",IFERROR(INDIRECT(CONCATENATE("'UNITCOST ITEMS (Data Entry)'!G",IFERROR(SUM(MATCH(A13,'UNITCOST ITEMS (Data Entry)'!$A$3:$A$504,0),2),""))),""))</f>
        <v/>
      </c>
      <c r="G13" s="152" t="str">
        <f ca="1">IF(IFERROR(INDIRECT(CONCATENATE("'UNITCOST ITEMS (Data Entry)'!H",IFERROR(SUM(MATCH(A13,'UNITCOST ITEMS (Data Entry)'!$A$3:$A$504,0),2),""))),"")=0,"",IFERROR(INDIRECT(CONCATENATE("'UNITCOST ITEMS (Data Entry)'!H",IFERROR(SUM(MATCH(A13,'UNITCOST ITEMS (Data Entry)'!$A$3:$A$504,0),2),""))),""))</f>
        <v/>
      </c>
      <c r="H13" s="152" t="str">
        <f ca="1">IF(IFERROR(INDIRECT(CONCATENATE("'UNITCOST ITEMS (Data Entry)'!I",IFERROR(SUM(MATCH(A13,'UNITCOST ITEMS (Data Entry)'!$A$3:$A$504,0),2),""))),"")=0,"",IFERROR(INDIRECT(CONCATENATE("'UNITCOST ITEMS (Data Entry)'!I",IFERROR(SUM(MATCH(A13,'UNITCOST ITEMS (Data Entry)'!$A$3:$A$504,0),2),""))),""))</f>
        <v/>
      </c>
      <c r="I13" s="153" t="str">
        <f ca="1">IF(K13=2,"",IF(IFERROR(INDIRECT(CONCATENATE("'UNITCOST ITEMS (Data Entry)'!J",IFERROR(SUM(MATCH(A13,'UNITCOST ITEMS (Data Entry)'!$A$3:$A$504,0),2),""))),"")=0,"",IFERROR(INDIRECT(CONCATENATE("'UNITCOST ITEMS (Data Entry)'!J",IFERROR(SUM(MATCH(A13,'UNITCOST ITEMS (Data Entry)'!$A$3:$A$504,0),2),""))),"")))</f>
        <v/>
      </c>
      <c r="J13" s="89"/>
      <c r="K13" s="149" t="str">
        <f ca="1">IF(IFERROR(INDIRECT(CONCATENATE("'UNITCOST ITEMS (Data Entry)'!C",IFERROR(SUM(MATCH(A13,'UNITCOST ITEMS (Data Entry)'!$A$3:$A$504,0),2),""))),"")=0,"",IFERROR(INDIRECT(CONCATENATE("'UNITCOST ITEMS (Data Entry)'!C",IFERROR(SUM(MATCH(A13,'UNITCOST ITEMS (Data Entry)'!$A$3:$A$504,0),2),""))),""))</f>
        <v/>
      </c>
      <c r="L13" s="85" t="str">
        <f t="shared" ca="1" si="0"/>
        <v/>
      </c>
    </row>
    <row r="14" spans="1:14" s="72" customFormat="1" x14ac:dyDescent="0.25">
      <c r="A14" s="148">
        <f t="shared" si="1"/>
        <v>6</v>
      </c>
      <c r="B14" s="156" t="str">
        <f ca="1">IF(IFERROR(INDIRECT(CONCATENATE("'UNITCOST ITEMS (Data Entry)'!D",IFERROR(SUM(MATCH(A14,'UNITCOST ITEMS (Data Entry)'!$A$3:$A$504,0),2),""))),"")=0,"",IFERROR(INDIRECT(CONCATENATE("'UNITCOST ITEMS (Data Entry)'!D",IFERROR(SUM(MATCH(A14,'UNITCOST ITEMS (Data Entry)'!$A$3:$A$504,0),2),""))),""))</f>
        <v/>
      </c>
      <c r="C14" s="236" t="str">
        <f ca="1">IF(IFERROR(INDIRECT(CONCATENATE("'UNITCOST ITEMS (Data Entry)'!E",IFERROR(SUM(MATCH(A14,'UNITCOST ITEMS (Data Entry)'!$A$3:$A$504,0),2),""))),"")=0,"",IFERROR(INDIRECT(CONCATENATE("'UNITCOST ITEMS (Data Entry)'!E",IFERROR(SUM(MATCH(A14,'UNITCOST ITEMS (Data Entry)'!$A$3:$A$504,0),2),""))),""))</f>
        <v/>
      </c>
      <c r="D14" s="237"/>
      <c r="E14" s="155" t="str">
        <f ca="1">IF(IFERROR(INDIRECT(CONCATENATE("'UNITCOST ITEMS (Data Entry)'!F",IFERROR(SUM(MATCH(A14,'UNITCOST ITEMS (Data Entry)'!$A$3:$A$504,0),2),""))),"")=0,"",IFERROR(INDIRECT(CONCATENATE("'UNITCOST ITEMS (Data Entry)'!F",IFERROR(SUM(MATCH(A14,'UNITCOST ITEMS (Data Entry)'!$A$3:$A$504,0),2),""))),""))</f>
        <v/>
      </c>
      <c r="F14" s="155" t="str">
        <f ca="1">IF(IFERROR(INDIRECT(CONCATENATE("'UNITCOST ITEMS (Data Entry)'!G",IFERROR(SUM(MATCH(A14,'UNITCOST ITEMS (Data Entry)'!$A$3:$A$504,0),2),""))),"")=0,"",IFERROR(INDIRECT(CONCATENATE("'UNITCOST ITEMS (Data Entry)'!G",IFERROR(SUM(MATCH(A14,'UNITCOST ITEMS (Data Entry)'!$A$3:$A$504,0),2),""))),""))</f>
        <v/>
      </c>
      <c r="G14" s="152" t="str">
        <f ca="1">IF(IFERROR(INDIRECT(CONCATENATE("'UNITCOST ITEMS (Data Entry)'!H",IFERROR(SUM(MATCH(A14,'UNITCOST ITEMS (Data Entry)'!$A$3:$A$504,0),2),""))),"")=0,"",IFERROR(INDIRECT(CONCATENATE("'UNITCOST ITEMS (Data Entry)'!H",IFERROR(SUM(MATCH(A14,'UNITCOST ITEMS (Data Entry)'!$A$3:$A$504,0),2),""))),""))</f>
        <v/>
      </c>
      <c r="H14" s="152" t="str">
        <f ca="1">IF(IFERROR(INDIRECT(CONCATENATE("'UNITCOST ITEMS (Data Entry)'!I",IFERROR(SUM(MATCH(A14,'UNITCOST ITEMS (Data Entry)'!$A$3:$A$504,0),2),""))),"")=0,"",IFERROR(INDIRECT(CONCATENATE("'UNITCOST ITEMS (Data Entry)'!I",IFERROR(SUM(MATCH(A14,'UNITCOST ITEMS (Data Entry)'!$A$3:$A$504,0),2),""))),""))</f>
        <v/>
      </c>
      <c r="I14" s="153" t="str">
        <f ca="1">IF(K14=2,"",IF(IFERROR(INDIRECT(CONCATENATE("'UNITCOST ITEMS (Data Entry)'!J",IFERROR(SUM(MATCH(A14,'UNITCOST ITEMS (Data Entry)'!$A$3:$A$504,0),2),""))),"")=0,"",IFERROR(INDIRECT(CONCATENATE("'UNITCOST ITEMS (Data Entry)'!J",IFERROR(SUM(MATCH(A14,'UNITCOST ITEMS (Data Entry)'!$A$3:$A$504,0),2),""))),"")))</f>
        <v/>
      </c>
      <c r="J14" s="89"/>
      <c r="K14" s="149" t="str">
        <f ca="1">IF(IFERROR(INDIRECT(CONCATENATE("'UNITCOST ITEMS (Data Entry)'!C",IFERROR(SUM(MATCH(A14,'UNITCOST ITEMS (Data Entry)'!$A$3:$A$504,0),2),""))),"")=0,"",IFERROR(INDIRECT(CONCATENATE("'UNITCOST ITEMS (Data Entry)'!C",IFERROR(SUM(MATCH(A14,'UNITCOST ITEMS (Data Entry)'!$A$3:$A$504,0),2),""))),""))</f>
        <v/>
      </c>
      <c r="L14" s="85" t="str">
        <f t="shared" ca="1" si="0"/>
        <v/>
      </c>
    </row>
    <row r="15" spans="1:14" s="72" customFormat="1" x14ac:dyDescent="0.25">
      <c r="A15" s="148">
        <f t="shared" si="1"/>
        <v>7</v>
      </c>
      <c r="B15" s="156" t="str">
        <f ca="1">IF(IFERROR(INDIRECT(CONCATENATE("'UNITCOST ITEMS (Data Entry)'!D",IFERROR(SUM(MATCH(A15,'UNITCOST ITEMS (Data Entry)'!$A$3:$A$504,0),2),""))),"")=0,"",IFERROR(INDIRECT(CONCATENATE("'UNITCOST ITEMS (Data Entry)'!D",IFERROR(SUM(MATCH(A15,'UNITCOST ITEMS (Data Entry)'!$A$3:$A$504,0),2),""))),""))</f>
        <v/>
      </c>
      <c r="C15" s="236" t="str">
        <f ca="1">IF(IFERROR(INDIRECT(CONCATENATE("'UNITCOST ITEMS (Data Entry)'!E",IFERROR(SUM(MATCH(A15,'UNITCOST ITEMS (Data Entry)'!$A$3:$A$504,0),2),""))),"")=0,"",IFERROR(INDIRECT(CONCATENATE("'UNITCOST ITEMS (Data Entry)'!E",IFERROR(SUM(MATCH(A15,'UNITCOST ITEMS (Data Entry)'!$A$3:$A$504,0),2),""))),""))</f>
        <v/>
      </c>
      <c r="D15" s="237"/>
      <c r="E15" s="155" t="str">
        <f ca="1">IF(IFERROR(INDIRECT(CONCATENATE("'UNITCOST ITEMS (Data Entry)'!F",IFERROR(SUM(MATCH(A15,'UNITCOST ITEMS (Data Entry)'!$A$3:$A$504,0),2),""))),"")=0,"",IFERROR(INDIRECT(CONCATENATE("'UNITCOST ITEMS (Data Entry)'!F",IFERROR(SUM(MATCH(A15,'UNITCOST ITEMS (Data Entry)'!$A$3:$A$504,0),2),""))),""))</f>
        <v/>
      </c>
      <c r="F15" s="155" t="str">
        <f ca="1">IF(IFERROR(INDIRECT(CONCATENATE("'UNITCOST ITEMS (Data Entry)'!G",IFERROR(SUM(MATCH(A15,'UNITCOST ITEMS (Data Entry)'!$A$3:$A$504,0),2),""))),"")=0,"",IFERROR(INDIRECT(CONCATENATE("'UNITCOST ITEMS (Data Entry)'!G",IFERROR(SUM(MATCH(A15,'UNITCOST ITEMS (Data Entry)'!$A$3:$A$504,0),2),""))),""))</f>
        <v/>
      </c>
      <c r="G15" s="152" t="str">
        <f ca="1">IF(IFERROR(INDIRECT(CONCATENATE("'UNITCOST ITEMS (Data Entry)'!H",IFERROR(SUM(MATCH(A15,'UNITCOST ITEMS (Data Entry)'!$A$3:$A$504,0),2),""))),"")=0,"",IFERROR(INDIRECT(CONCATENATE("'UNITCOST ITEMS (Data Entry)'!H",IFERROR(SUM(MATCH(A15,'UNITCOST ITEMS (Data Entry)'!$A$3:$A$504,0),2),""))),""))</f>
        <v/>
      </c>
      <c r="H15" s="152" t="str">
        <f ca="1">IF(IFERROR(INDIRECT(CONCATENATE("'UNITCOST ITEMS (Data Entry)'!I",IFERROR(SUM(MATCH(A15,'UNITCOST ITEMS (Data Entry)'!$A$3:$A$504,0),2),""))),"")=0,"",IFERROR(INDIRECT(CONCATENATE("'UNITCOST ITEMS (Data Entry)'!I",IFERROR(SUM(MATCH(A15,'UNITCOST ITEMS (Data Entry)'!$A$3:$A$504,0),2),""))),""))</f>
        <v/>
      </c>
      <c r="I15" s="153" t="str">
        <f ca="1">IF(K15=2,"",IF(IFERROR(INDIRECT(CONCATENATE("'UNITCOST ITEMS (Data Entry)'!J",IFERROR(SUM(MATCH(A15,'UNITCOST ITEMS (Data Entry)'!$A$3:$A$504,0),2),""))),"")=0,"",IFERROR(INDIRECT(CONCATENATE("'UNITCOST ITEMS (Data Entry)'!J",IFERROR(SUM(MATCH(A15,'UNITCOST ITEMS (Data Entry)'!$A$3:$A$504,0),2),""))),"")))</f>
        <v/>
      </c>
      <c r="J15" s="89"/>
      <c r="K15" s="149" t="str">
        <f ca="1">IF(IFERROR(INDIRECT(CONCATENATE("'UNITCOST ITEMS (Data Entry)'!C",IFERROR(SUM(MATCH(A15,'UNITCOST ITEMS (Data Entry)'!$A$3:$A$504,0),2),""))),"")=0,"",IFERROR(INDIRECT(CONCATENATE("'UNITCOST ITEMS (Data Entry)'!C",IFERROR(SUM(MATCH(A15,'UNITCOST ITEMS (Data Entry)'!$A$3:$A$504,0),2),""))),""))</f>
        <v/>
      </c>
      <c r="L15" s="85" t="str">
        <f t="shared" ca="1" si="0"/>
        <v/>
      </c>
    </row>
    <row r="16" spans="1:14" s="72" customFormat="1" x14ac:dyDescent="0.25">
      <c r="A16" s="148">
        <f t="shared" si="1"/>
        <v>8</v>
      </c>
      <c r="B16" s="156" t="str">
        <f ca="1">IF(IFERROR(INDIRECT(CONCATENATE("'UNITCOST ITEMS (Data Entry)'!D",IFERROR(SUM(MATCH(A16,'UNITCOST ITEMS (Data Entry)'!$A$3:$A$504,0),2),""))),"")=0,"",IFERROR(INDIRECT(CONCATENATE("'UNITCOST ITEMS (Data Entry)'!D",IFERROR(SUM(MATCH(A16,'UNITCOST ITEMS (Data Entry)'!$A$3:$A$504,0),2),""))),""))</f>
        <v/>
      </c>
      <c r="C16" s="236" t="str">
        <f ca="1">IF(IFERROR(INDIRECT(CONCATENATE("'UNITCOST ITEMS (Data Entry)'!E",IFERROR(SUM(MATCH(A16,'UNITCOST ITEMS (Data Entry)'!$A$3:$A$504,0),2),""))),"")=0,"",IFERROR(INDIRECT(CONCATENATE("'UNITCOST ITEMS (Data Entry)'!E",IFERROR(SUM(MATCH(A16,'UNITCOST ITEMS (Data Entry)'!$A$3:$A$504,0),2),""))),""))</f>
        <v/>
      </c>
      <c r="D16" s="237"/>
      <c r="E16" s="155" t="str">
        <f ca="1">IF(IFERROR(INDIRECT(CONCATENATE("'UNITCOST ITEMS (Data Entry)'!F",IFERROR(SUM(MATCH(A16,'UNITCOST ITEMS (Data Entry)'!$A$3:$A$504,0),2),""))),"")=0,"",IFERROR(INDIRECT(CONCATENATE("'UNITCOST ITEMS (Data Entry)'!F",IFERROR(SUM(MATCH(A16,'UNITCOST ITEMS (Data Entry)'!$A$3:$A$504,0),2),""))),""))</f>
        <v/>
      </c>
      <c r="F16" s="155" t="str">
        <f ca="1">IF(IFERROR(INDIRECT(CONCATENATE("'UNITCOST ITEMS (Data Entry)'!G",IFERROR(SUM(MATCH(A16,'UNITCOST ITEMS (Data Entry)'!$A$3:$A$504,0),2),""))),"")=0,"",IFERROR(INDIRECT(CONCATENATE("'UNITCOST ITEMS (Data Entry)'!G",IFERROR(SUM(MATCH(A16,'UNITCOST ITEMS (Data Entry)'!$A$3:$A$504,0),2),""))),""))</f>
        <v/>
      </c>
      <c r="G16" s="152" t="str">
        <f ca="1">IF(IFERROR(INDIRECT(CONCATENATE("'UNITCOST ITEMS (Data Entry)'!H",IFERROR(SUM(MATCH(A16,'UNITCOST ITEMS (Data Entry)'!$A$3:$A$504,0),2),""))),"")=0,"",IFERROR(INDIRECT(CONCATENATE("'UNITCOST ITEMS (Data Entry)'!H",IFERROR(SUM(MATCH(A16,'UNITCOST ITEMS (Data Entry)'!$A$3:$A$504,0),2),""))),""))</f>
        <v/>
      </c>
      <c r="H16" s="152" t="str">
        <f ca="1">IF(IFERROR(INDIRECT(CONCATENATE("'UNITCOST ITEMS (Data Entry)'!I",IFERROR(SUM(MATCH(A16,'UNITCOST ITEMS (Data Entry)'!$A$3:$A$504,0),2),""))),"")=0,"",IFERROR(INDIRECT(CONCATENATE("'UNITCOST ITEMS (Data Entry)'!I",IFERROR(SUM(MATCH(A16,'UNITCOST ITEMS (Data Entry)'!$A$3:$A$504,0),2),""))),""))</f>
        <v/>
      </c>
      <c r="I16" s="153" t="str">
        <f ca="1">IF(K16=2,"",IF(IFERROR(INDIRECT(CONCATENATE("'UNITCOST ITEMS (Data Entry)'!J",IFERROR(SUM(MATCH(A16,'UNITCOST ITEMS (Data Entry)'!$A$3:$A$504,0),2),""))),"")=0,"",IFERROR(INDIRECT(CONCATENATE("'UNITCOST ITEMS (Data Entry)'!J",IFERROR(SUM(MATCH(A16,'UNITCOST ITEMS (Data Entry)'!$A$3:$A$504,0),2),""))),"")))</f>
        <v/>
      </c>
      <c r="J16" s="89"/>
      <c r="K16" s="149" t="str">
        <f ca="1">IF(IFERROR(INDIRECT(CONCATENATE("'UNITCOST ITEMS (Data Entry)'!C",IFERROR(SUM(MATCH(A16,'UNITCOST ITEMS (Data Entry)'!$A$3:$A$504,0),2),""))),"")=0,"",IFERROR(INDIRECT(CONCATENATE("'UNITCOST ITEMS (Data Entry)'!C",IFERROR(SUM(MATCH(A16,'UNITCOST ITEMS (Data Entry)'!$A$3:$A$504,0),2),""))),""))</f>
        <v/>
      </c>
      <c r="L16" s="85" t="str">
        <f t="shared" ca="1" si="0"/>
        <v/>
      </c>
    </row>
    <row r="17" spans="1:12" s="85" customFormat="1" x14ac:dyDescent="0.25">
      <c r="A17" s="148">
        <f t="shared" si="1"/>
        <v>9</v>
      </c>
      <c r="B17" s="154" t="str">
        <f ca="1">IF(IFERROR(INDIRECT(CONCATENATE("'UNITCOST ITEMS (Data Entry)'!D",IFERROR(SUM(MATCH(A17,'UNITCOST ITEMS (Data Entry)'!$A$3:$A$504,0),2),""))),"")=0,"",IFERROR(INDIRECT(CONCATENATE("'UNITCOST ITEMS (Data Entry)'!D",IFERROR(SUM(MATCH(A17,'UNITCOST ITEMS (Data Entry)'!$A$3:$A$504,0),2),""))),""))</f>
        <v/>
      </c>
      <c r="C17" s="236" t="str">
        <f ca="1">IF(IFERROR(INDIRECT(CONCATENATE("'UNITCOST ITEMS (Data Entry)'!E",IFERROR(SUM(MATCH(A17,'UNITCOST ITEMS (Data Entry)'!$A$3:$A$504,0),2),""))),"")=0,"",IFERROR(INDIRECT(CONCATENATE("'UNITCOST ITEMS (Data Entry)'!E",IFERROR(SUM(MATCH(A17,'UNITCOST ITEMS (Data Entry)'!$A$3:$A$504,0),2),""))),""))</f>
        <v/>
      </c>
      <c r="D17" s="237"/>
      <c r="E17" s="155" t="str">
        <f ca="1">IF(IFERROR(INDIRECT(CONCATENATE("'UNITCOST ITEMS (Data Entry)'!F",IFERROR(SUM(MATCH(A17,'UNITCOST ITEMS (Data Entry)'!$A$3:$A$504,0),2),""))),"")=0,"",IFERROR(INDIRECT(CONCATENATE("'UNITCOST ITEMS (Data Entry)'!F",IFERROR(SUM(MATCH(A17,'UNITCOST ITEMS (Data Entry)'!$A$3:$A$504,0),2),""))),""))</f>
        <v/>
      </c>
      <c r="F17" s="155" t="str">
        <f ca="1">IF(IFERROR(INDIRECT(CONCATENATE("'UNITCOST ITEMS (Data Entry)'!G",IFERROR(SUM(MATCH(A17,'UNITCOST ITEMS (Data Entry)'!$A$3:$A$504,0),2),""))),"")=0,"",IFERROR(INDIRECT(CONCATENATE("'UNITCOST ITEMS (Data Entry)'!G",IFERROR(SUM(MATCH(A17,'UNITCOST ITEMS (Data Entry)'!$A$3:$A$504,0),2),""))),""))</f>
        <v/>
      </c>
      <c r="G17" s="152" t="str">
        <f ca="1">IF(IFERROR(INDIRECT(CONCATENATE("'UNITCOST ITEMS (Data Entry)'!H",IFERROR(SUM(MATCH(A17,'UNITCOST ITEMS (Data Entry)'!$A$3:$A$504,0),2),""))),"")=0,"",IFERROR(INDIRECT(CONCATENATE("'UNITCOST ITEMS (Data Entry)'!H",IFERROR(SUM(MATCH(A17,'UNITCOST ITEMS (Data Entry)'!$A$3:$A$504,0),2),""))),""))</f>
        <v/>
      </c>
      <c r="H17" s="152" t="str">
        <f ca="1">IF(IFERROR(INDIRECT(CONCATENATE("'UNITCOST ITEMS (Data Entry)'!I",IFERROR(SUM(MATCH(A17,'UNITCOST ITEMS (Data Entry)'!$A$3:$A$504,0),2),""))),"")=0,"",IFERROR(INDIRECT(CONCATENATE("'UNITCOST ITEMS (Data Entry)'!I",IFERROR(SUM(MATCH(A17,'UNITCOST ITEMS (Data Entry)'!$A$3:$A$504,0),2),""))),""))</f>
        <v/>
      </c>
      <c r="I17" s="153" t="str">
        <f ca="1">IF(K17=2,"",IF(IFERROR(INDIRECT(CONCATENATE("'UNITCOST ITEMS (Data Entry)'!J",IFERROR(SUM(MATCH(A17,'UNITCOST ITEMS (Data Entry)'!$A$3:$A$504,0),2),""))),"")=0,"",IFERROR(INDIRECT(CONCATENATE("'UNITCOST ITEMS (Data Entry)'!J",IFERROR(SUM(MATCH(A17,'UNITCOST ITEMS (Data Entry)'!$A$3:$A$504,0),2),""))),"")))</f>
        <v/>
      </c>
      <c r="J17" s="89"/>
      <c r="K17" s="149" t="str">
        <f ca="1">IF(IFERROR(INDIRECT(CONCATENATE("'UNITCOST ITEMS (Data Entry)'!C",IFERROR(SUM(MATCH(A17,'UNITCOST ITEMS (Data Entry)'!$A$3:$A$504,0),2),""))),"")=0,"",IFERROR(INDIRECT(CONCATENATE("'UNITCOST ITEMS (Data Entry)'!C",IFERROR(SUM(MATCH(A17,'UNITCOST ITEMS (Data Entry)'!$A$3:$A$504,0),2),""))),""))</f>
        <v/>
      </c>
      <c r="L17" s="85" t="str">
        <f t="shared" ca="1" si="0"/>
        <v/>
      </c>
    </row>
    <row r="18" spans="1:12" s="72" customFormat="1" x14ac:dyDescent="0.25">
      <c r="A18" s="148">
        <f t="shared" si="1"/>
        <v>10</v>
      </c>
      <c r="B18" s="156" t="str">
        <f ca="1">IF(IFERROR(INDIRECT(CONCATENATE("'UNITCOST ITEMS (Data Entry)'!D",IFERROR(SUM(MATCH(A18,'UNITCOST ITEMS (Data Entry)'!$A$3:$A$504,0),2),""))),"")=0,"",IFERROR(INDIRECT(CONCATENATE("'UNITCOST ITEMS (Data Entry)'!D",IFERROR(SUM(MATCH(A18,'UNITCOST ITEMS (Data Entry)'!$A$3:$A$504,0),2),""))),""))</f>
        <v/>
      </c>
      <c r="C18" s="236" t="str">
        <f ca="1">IF(IFERROR(INDIRECT(CONCATENATE("'UNITCOST ITEMS (Data Entry)'!E",IFERROR(SUM(MATCH(A18,'UNITCOST ITEMS (Data Entry)'!$A$3:$A$504,0),2),""))),"")=0,"",IFERROR(INDIRECT(CONCATENATE("'UNITCOST ITEMS (Data Entry)'!E",IFERROR(SUM(MATCH(A18,'UNITCOST ITEMS (Data Entry)'!$A$3:$A$504,0),2),""))),""))</f>
        <v/>
      </c>
      <c r="D18" s="237"/>
      <c r="E18" s="155" t="str">
        <f ca="1">IF(IFERROR(INDIRECT(CONCATENATE("'UNITCOST ITEMS (Data Entry)'!F",IFERROR(SUM(MATCH(A18,'UNITCOST ITEMS (Data Entry)'!$A$3:$A$504,0),2),""))),"")=0,"",IFERROR(INDIRECT(CONCATENATE("'UNITCOST ITEMS (Data Entry)'!F",IFERROR(SUM(MATCH(A18,'UNITCOST ITEMS (Data Entry)'!$A$3:$A$504,0),2),""))),""))</f>
        <v/>
      </c>
      <c r="F18" s="155" t="str">
        <f ca="1">IF(IFERROR(INDIRECT(CONCATENATE("'UNITCOST ITEMS (Data Entry)'!G",IFERROR(SUM(MATCH(A18,'UNITCOST ITEMS (Data Entry)'!$A$3:$A$504,0),2),""))),"")=0,"",IFERROR(INDIRECT(CONCATENATE("'UNITCOST ITEMS (Data Entry)'!G",IFERROR(SUM(MATCH(A18,'UNITCOST ITEMS (Data Entry)'!$A$3:$A$504,0),2),""))),""))</f>
        <v/>
      </c>
      <c r="G18" s="152" t="str">
        <f ca="1">IF(IFERROR(INDIRECT(CONCATENATE("'UNITCOST ITEMS (Data Entry)'!H",IFERROR(SUM(MATCH(A18,'UNITCOST ITEMS (Data Entry)'!$A$3:$A$504,0),2),""))),"")=0,"",IFERROR(INDIRECT(CONCATENATE("'UNITCOST ITEMS (Data Entry)'!H",IFERROR(SUM(MATCH(A18,'UNITCOST ITEMS (Data Entry)'!$A$3:$A$504,0),2),""))),""))</f>
        <v/>
      </c>
      <c r="H18" s="152" t="str">
        <f ca="1">IF(IFERROR(INDIRECT(CONCATENATE("'UNITCOST ITEMS (Data Entry)'!I",IFERROR(SUM(MATCH(A18,'UNITCOST ITEMS (Data Entry)'!$A$3:$A$504,0),2),""))),"")=0,"",IFERROR(INDIRECT(CONCATENATE("'UNITCOST ITEMS (Data Entry)'!I",IFERROR(SUM(MATCH(A18,'UNITCOST ITEMS (Data Entry)'!$A$3:$A$504,0),2),""))),""))</f>
        <v/>
      </c>
      <c r="I18" s="153" t="str">
        <f ca="1">IF(K18=2,"",IF(IFERROR(INDIRECT(CONCATENATE("'UNITCOST ITEMS (Data Entry)'!J",IFERROR(SUM(MATCH(A18,'UNITCOST ITEMS (Data Entry)'!$A$3:$A$504,0),2),""))),"")=0,"",IFERROR(INDIRECT(CONCATENATE("'UNITCOST ITEMS (Data Entry)'!J",IFERROR(SUM(MATCH(A18,'UNITCOST ITEMS (Data Entry)'!$A$3:$A$504,0),2),""))),"")))</f>
        <v/>
      </c>
      <c r="J18" s="89"/>
      <c r="K18" s="149" t="str">
        <f ca="1">IF(IFERROR(INDIRECT(CONCATENATE("'UNITCOST ITEMS (Data Entry)'!C",IFERROR(SUM(MATCH(A18,'UNITCOST ITEMS (Data Entry)'!$A$3:$A$504,0),2),""))),"")=0,"",IFERROR(INDIRECT(CONCATENATE("'UNITCOST ITEMS (Data Entry)'!C",IFERROR(SUM(MATCH(A18,'UNITCOST ITEMS (Data Entry)'!$A$3:$A$504,0),2),""))),""))</f>
        <v/>
      </c>
      <c r="L18" s="85" t="str">
        <f t="shared" ca="1" si="0"/>
        <v/>
      </c>
    </row>
    <row r="19" spans="1:12" s="72" customFormat="1" x14ac:dyDescent="0.25">
      <c r="A19" s="148">
        <f t="shared" si="1"/>
        <v>11</v>
      </c>
      <c r="B19" s="156" t="str">
        <f ca="1">IF(IFERROR(INDIRECT(CONCATENATE("'UNITCOST ITEMS (Data Entry)'!D",IFERROR(SUM(MATCH(A19,'UNITCOST ITEMS (Data Entry)'!$A$3:$A$504,0),2),""))),"")=0,"",IFERROR(INDIRECT(CONCATENATE("'UNITCOST ITEMS (Data Entry)'!D",IFERROR(SUM(MATCH(A19,'UNITCOST ITEMS (Data Entry)'!$A$3:$A$504,0),2),""))),""))</f>
        <v/>
      </c>
      <c r="C19" s="236" t="str">
        <f ca="1">IF(IFERROR(INDIRECT(CONCATENATE("'UNITCOST ITEMS (Data Entry)'!E",IFERROR(SUM(MATCH(A19,'UNITCOST ITEMS (Data Entry)'!$A$3:$A$504,0),2),""))),"")=0,"",IFERROR(INDIRECT(CONCATENATE("'UNITCOST ITEMS (Data Entry)'!E",IFERROR(SUM(MATCH(A19,'UNITCOST ITEMS (Data Entry)'!$A$3:$A$504,0),2),""))),""))</f>
        <v/>
      </c>
      <c r="D19" s="237"/>
      <c r="E19" s="155" t="str">
        <f ca="1">IF(IFERROR(INDIRECT(CONCATENATE("'UNITCOST ITEMS (Data Entry)'!F",IFERROR(SUM(MATCH(A19,'UNITCOST ITEMS (Data Entry)'!$A$3:$A$504,0),2),""))),"")=0,"",IFERROR(INDIRECT(CONCATENATE("'UNITCOST ITEMS (Data Entry)'!F",IFERROR(SUM(MATCH(A19,'UNITCOST ITEMS (Data Entry)'!$A$3:$A$504,0),2),""))),""))</f>
        <v/>
      </c>
      <c r="F19" s="155" t="str">
        <f ca="1">IF(IFERROR(INDIRECT(CONCATENATE("'UNITCOST ITEMS (Data Entry)'!G",IFERROR(SUM(MATCH(A19,'UNITCOST ITEMS (Data Entry)'!$A$3:$A$504,0),2),""))),"")=0,"",IFERROR(INDIRECT(CONCATENATE("'UNITCOST ITEMS (Data Entry)'!G",IFERROR(SUM(MATCH(A19,'UNITCOST ITEMS (Data Entry)'!$A$3:$A$504,0),2),""))),""))</f>
        <v/>
      </c>
      <c r="G19" s="152" t="str">
        <f ca="1">IF(IFERROR(INDIRECT(CONCATENATE("'UNITCOST ITEMS (Data Entry)'!H",IFERROR(SUM(MATCH(A19,'UNITCOST ITEMS (Data Entry)'!$A$3:$A$504,0),2),""))),"")=0,"",IFERROR(INDIRECT(CONCATENATE("'UNITCOST ITEMS (Data Entry)'!H",IFERROR(SUM(MATCH(A19,'UNITCOST ITEMS (Data Entry)'!$A$3:$A$504,0),2),""))),""))</f>
        <v/>
      </c>
      <c r="H19" s="152" t="str">
        <f ca="1">IF(IFERROR(INDIRECT(CONCATENATE("'UNITCOST ITEMS (Data Entry)'!I",IFERROR(SUM(MATCH(A19,'UNITCOST ITEMS (Data Entry)'!$A$3:$A$504,0),2),""))),"")=0,"",IFERROR(INDIRECT(CONCATENATE("'UNITCOST ITEMS (Data Entry)'!I",IFERROR(SUM(MATCH(A19,'UNITCOST ITEMS (Data Entry)'!$A$3:$A$504,0),2),""))),""))</f>
        <v/>
      </c>
      <c r="I19" s="153" t="str">
        <f ca="1">IF(K19=2,"",IF(IFERROR(INDIRECT(CONCATENATE("'UNITCOST ITEMS (Data Entry)'!J",IFERROR(SUM(MATCH(A19,'UNITCOST ITEMS (Data Entry)'!$A$3:$A$504,0),2),""))),"")=0,"",IFERROR(INDIRECT(CONCATENATE("'UNITCOST ITEMS (Data Entry)'!J",IFERROR(SUM(MATCH(A19,'UNITCOST ITEMS (Data Entry)'!$A$3:$A$504,0),2),""))),"")))</f>
        <v/>
      </c>
      <c r="J19" s="89"/>
      <c r="K19" s="149" t="str">
        <f ca="1">IF(IFERROR(INDIRECT(CONCATENATE("'UNITCOST ITEMS (Data Entry)'!C",IFERROR(SUM(MATCH(A19,'UNITCOST ITEMS (Data Entry)'!$A$3:$A$504,0),2),""))),"")=0,"",IFERROR(INDIRECT(CONCATENATE("'UNITCOST ITEMS (Data Entry)'!C",IFERROR(SUM(MATCH(A19,'UNITCOST ITEMS (Data Entry)'!$A$3:$A$504,0),2),""))),""))</f>
        <v/>
      </c>
      <c r="L19" s="85" t="str">
        <f t="shared" ca="1" si="0"/>
        <v/>
      </c>
    </row>
    <row r="20" spans="1:12" s="85" customFormat="1" x14ac:dyDescent="0.25">
      <c r="A20" s="148">
        <f t="shared" si="1"/>
        <v>12</v>
      </c>
      <c r="B20" s="154" t="str">
        <f ca="1">IF(IFERROR(INDIRECT(CONCATENATE("'UNITCOST ITEMS (Data Entry)'!D",IFERROR(SUM(MATCH(A20,'UNITCOST ITEMS (Data Entry)'!$A$3:$A$504,0),2),""))),"")=0,"",IFERROR(INDIRECT(CONCATENATE("'UNITCOST ITEMS (Data Entry)'!D",IFERROR(SUM(MATCH(A20,'UNITCOST ITEMS (Data Entry)'!$A$3:$A$504,0),2),""))),""))</f>
        <v/>
      </c>
      <c r="C20" s="236" t="str">
        <f ca="1">IF(IFERROR(INDIRECT(CONCATENATE("'UNITCOST ITEMS (Data Entry)'!E",IFERROR(SUM(MATCH(A20,'UNITCOST ITEMS (Data Entry)'!$A$3:$A$504,0),2),""))),"")=0,"",IFERROR(INDIRECT(CONCATENATE("'UNITCOST ITEMS (Data Entry)'!E",IFERROR(SUM(MATCH(A20,'UNITCOST ITEMS (Data Entry)'!$A$3:$A$504,0),2),""))),""))</f>
        <v/>
      </c>
      <c r="D20" s="237"/>
      <c r="E20" s="155" t="str">
        <f ca="1">IF(IFERROR(INDIRECT(CONCATENATE("'UNITCOST ITEMS (Data Entry)'!F",IFERROR(SUM(MATCH(A20,'UNITCOST ITEMS (Data Entry)'!$A$3:$A$504,0),2),""))),"")=0,"",IFERROR(INDIRECT(CONCATENATE("'UNITCOST ITEMS (Data Entry)'!F",IFERROR(SUM(MATCH(A20,'UNITCOST ITEMS (Data Entry)'!$A$3:$A$504,0),2),""))),""))</f>
        <v/>
      </c>
      <c r="F20" s="155" t="str">
        <f ca="1">IF(IFERROR(INDIRECT(CONCATENATE("'UNITCOST ITEMS (Data Entry)'!G",IFERROR(SUM(MATCH(A20,'UNITCOST ITEMS (Data Entry)'!$A$3:$A$504,0),2),""))),"")=0,"",IFERROR(INDIRECT(CONCATENATE("'UNITCOST ITEMS (Data Entry)'!G",IFERROR(SUM(MATCH(A20,'UNITCOST ITEMS (Data Entry)'!$A$3:$A$504,0),2),""))),""))</f>
        <v/>
      </c>
      <c r="G20" s="152" t="str">
        <f ca="1">IF(IFERROR(INDIRECT(CONCATENATE("'UNITCOST ITEMS (Data Entry)'!H",IFERROR(SUM(MATCH(A20,'UNITCOST ITEMS (Data Entry)'!$A$3:$A$504,0),2),""))),"")=0,"",IFERROR(INDIRECT(CONCATENATE("'UNITCOST ITEMS (Data Entry)'!H",IFERROR(SUM(MATCH(A20,'UNITCOST ITEMS (Data Entry)'!$A$3:$A$504,0),2),""))),""))</f>
        <v/>
      </c>
      <c r="H20" s="152" t="str">
        <f ca="1">IF(IFERROR(INDIRECT(CONCATENATE("'UNITCOST ITEMS (Data Entry)'!I",IFERROR(SUM(MATCH(A20,'UNITCOST ITEMS (Data Entry)'!$A$3:$A$504,0),2),""))),"")=0,"",IFERROR(INDIRECT(CONCATENATE("'UNITCOST ITEMS (Data Entry)'!I",IFERROR(SUM(MATCH(A20,'UNITCOST ITEMS (Data Entry)'!$A$3:$A$504,0),2),""))),""))</f>
        <v/>
      </c>
      <c r="I20" s="153" t="str">
        <f ca="1">IF(K20=2,"",IF(IFERROR(INDIRECT(CONCATENATE("'UNITCOST ITEMS (Data Entry)'!J",IFERROR(SUM(MATCH(A20,'UNITCOST ITEMS (Data Entry)'!$A$3:$A$504,0),2),""))),"")=0,"",IFERROR(INDIRECT(CONCATENATE("'UNITCOST ITEMS (Data Entry)'!J",IFERROR(SUM(MATCH(A20,'UNITCOST ITEMS (Data Entry)'!$A$3:$A$504,0),2),""))),"")))</f>
        <v/>
      </c>
      <c r="J20" s="89"/>
      <c r="K20" s="149" t="str">
        <f ca="1">IF(IFERROR(INDIRECT(CONCATENATE("'UNITCOST ITEMS (Data Entry)'!C",IFERROR(SUM(MATCH(A20,'UNITCOST ITEMS (Data Entry)'!$A$3:$A$504,0),2),""))),"")=0,"",IFERROR(INDIRECT(CONCATENATE("'UNITCOST ITEMS (Data Entry)'!C",IFERROR(SUM(MATCH(A20,'UNITCOST ITEMS (Data Entry)'!$A$3:$A$504,0),2),""))),""))</f>
        <v/>
      </c>
      <c r="L20" s="85" t="str">
        <f t="shared" ca="1" si="0"/>
        <v/>
      </c>
    </row>
    <row r="21" spans="1:12" s="72" customFormat="1" x14ac:dyDescent="0.25">
      <c r="A21" s="148">
        <f t="shared" si="1"/>
        <v>13</v>
      </c>
      <c r="B21" s="156" t="str">
        <f ca="1">IF(IFERROR(INDIRECT(CONCATENATE("'UNITCOST ITEMS (Data Entry)'!D",IFERROR(SUM(MATCH(A21,'UNITCOST ITEMS (Data Entry)'!$A$3:$A$504,0),2),""))),"")=0,"",IFERROR(INDIRECT(CONCATENATE("'UNITCOST ITEMS (Data Entry)'!D",IFERROR(SUM(MATCH(A21,'UNITCOST ITEMS (Data Entry)'!$A$3:$A$504,0),2),""))),""))</f>
        <v/>
      </c>
      <c r="C21" s="236" t="str">
        <f ca="1">IF(IFERROR(INDIRECT(CONCATENATE("'UNITCOST ITEMS (Data Entry)'!E",IFERROR(SUM(MATCH(A21,'UNITCOST ITEMS (Data Entry)'!$A$3:$A$504,0),2),""))),"")=0,"",IFERROR(INDIRECT(CONCATENATE("'UNITCOST ITEMS (Data Entry)'!E",IFERROR(SUM(MATCH(A21,'UNITCOST ITEMS (Data Entry)'!$A$3:$A$504,0),2),""))),""))</f>
        <v/>
      </c>
      <c r="D21" s="237"/>
      <c r="E21" s="155" t="str">
        <f ca="1">IF(IFERROR(INDIRECT(CONCATENATE("'UNITCOST ITEMS (Data Entry)'!F",IFERROR(SUM(MATCH(A21,'UNITCOST ITEMS (Data Entry)'!$A$3:$A$504,0),2),""))),"")=0,"",IFERROR(INDIRECT(CONCATENATE("'UNITCOST ITEMS (Data Entry)'!F",IFERROR(SUM(MATCH(A21,'UNITCOST ITEMS (Data Entry)'!$A$3:$A$504,0),2),""))),""))</f>
        <v/>
      </c>
      <c r="F21" s="155" t="str">
        <f ca="1">IF(IFERROR(INDIRECT(CONCATENATE("'UNITCOST ITEMS (Data Entry)'!G",IFERROR(SUM(MATCH(A21,'UNITCOST ITEMS (Data Entry)'!$A$3:$A$504,0),2),""))),"")=0,"",IFERROR(INDIRECT(CONCATENATE("'UNITCOST ITEMS (Data Entry)'!G",IFERROR(SUM(MATCH(A21,'UNITCOST ITEMS (Data Entry)'!$A$3:$A$504,0),2),""))),""))</f>
        <v/>
      </c>
      <c r="G21" s="152" t="str">
        <f ca="1">IF(IFERROR(INDIRECT(CONCATENATE("'UNITCOST ITEMS (Data Entry)'!H",IFERROR(SUM(MATCH(A21,'UNITCOST ITEMS (Data Entry)'!$A$3:$A$504,0),2),""))),"")=0,"",IFERROR(INDIRECT(CONCATENATE("'UNITCOST ITEMS (Data Entry)'!H",IFERROR(SUM(MATCH(A21,'UNITCOST ITEMS (Data Entry)'!$A$3:$A$504,0),2),""))),""))</f>
        <v/>
      </c>
      <c r="H21" s="152" t="str">
        <f ca="1">IF(IFERROR(INDIRECT(CONCATENATE("'UNITCOST ITEMS (Data Entry)'!I",IFERROR(SUM(MATCH(A21,'UNITCOST ITEMS (Data Entry)'!$A$3:$A$504,0),2),""))),"")=0,"",IFERROR(INDIRECT(CONCATENATE("'UNITCOST ITEMS (Data Entry)'!I",IFERROR(SUM(MATCH(A21,'UNITCOST ITEMS (Data Entry)'!$A$3:$A$504,0),2),""))),""))</f>
        <v/>
      </c>
      <c r="I21" s="153" t="str">
        <f ca="1">IF(K21=2,"",IF(IFERROR(INDIRECT(CONCATENATE("'UNITCOST ITEMS (Data Entry)'!J",IFERROR(SUM(MATCH(A21,'UNITCOST ITEMS (Data Entry)'!$A$3:$A$504,0),2),""))),"")=0,"",IFERROR(INDIRECT(CONCATENATE("'UNITCOST ITEMS (Data Entry)'!J",IFERROR(SUM(MATCH(A21,'UNITCOST ITEMS (Data Entry)'!$A$3:$A$504,0),2),""))),"")))</f>
        <v/>
      </c>
      <c r="J21" s="89"/>
      <c r="K21" s="149" t="str">
        <f ca="1">IF(IFERROR(INDIRECT(CONCATENATE("'UNITCOST ITEMS (Data Entry)'!C",IFERROR(SUM(MATCH(A21,'UNITCOST ITEMS (Data Entry)'!$A$3:$A$504,0),2),""))),"")=0,"",IFERROR(INDIRECT(CONCATENATE("'UNITCOST ITEMS (Data Entry)'!C",IFERROR(SUM(MATCH(A21,'UNITCOST ITEMS (Data Entry)'!$A$3:$A$504,0),2),""))),""))</f>
        <v/>
      </c>
      <c r="L21" s="85" t="str">
        <f t="shared" ca="1" si="0"/>
        <v/>
      </c>
    </row>
    <row r="22" spans="1:12" s="72" customFormat="1" x14ac:dyDescent="0.25">
      <c r="A22" s="148">
        <f t="shared" si="1"/>
        <v>14</v>
      </c>
      <c r="B22" s="156" t="str">
        <f ca="1">IF(IFERROR(INDIRECT(CONCATENATE("'UNITCOST ITEMS (Data Entry)'!D",IFERROR(SUM(MATCH(A22,'UNITCOST ITEMS (Data Entry)'!$A$3:$A$504,0),2),""))),"")=0,"",IFERROR(INDIRECT(CONCATENATE("'UNITCOST ITEMS (Data Entry)'!D",IFERROR(SUM(MATCH(A22,'UNITCOST ITEMS (Data Entry)'!$A$3:$A$504,0),2),""))),""))</f>
        <v/>
      </c>
      <c r="C22" s="236" t="str">
        <f ca="1">IF(IFERROR(INDIRECT(CONCATENATE("'UNITCOST ITEMS (Data Entry)'!E",IFERROR(SUM(MATCH(A22,'UNITCOST ITEMS (Data Entry)'!$A$3:$A$504,0),2),""))),"")=0,"",IFERROR(INDIRECT(CONCATENATE("'UNITCOST ITEMS (Data Entry)'!E",IFERROR(SUM(MATCH(A22,'UNITCOST ITEMS (Data Entry)'!$A$3:$A$504,0),2),""))),""))</f>
        <v/>
      </c>
      <c r="D22" s="237"/>
      <c r="E22" s="155" t="str">
        <f ca="1">IF(IFERROR(INDIRECT(CONCATENATE("'UNITCOST ITEMS (Data Entry)'!F",IFERROR(SUM(MATCH(A22,'UNITCOST ITEMS (Data Entry)'!$A$3:$A$504,0),2),""))),"")=0,"",IFERROR(INDIRECT(CONCATENATE("'UNITCOST ITEMS (Data Entry)'!F",IFERROR(SUM(MATCH(A22,'UNITCOST ITEMS (Data Entry)'!$A$3:$A$504,0),2),""))),""))</f>
        <v/>
      </c>
      <c r="F22" s="155" t="str">
        <f ca="1">IF(IFERROR(INDIRECT(CONCATENATE("'UNITCOST ITEMS (Data Entry)'!G",IFERROR(SUM(MATCH(A22,'UNITCOST ITEMS (Data Entry)'!$A$3:$A$504,0),2),""))),"")=0,"",IFERROR(INDIRECT(CONCATENATE("'UNITCOST ITEMS (Data Entry)'!G",IFERROR(SUM(MATCH(A22,'UNITCOST ITEMS (Data Entry)'!$A$3:$A$504,0),2),""))),""))</f>
        <v/>
      </c>
      <c r="G22" s="152" t="str">
        <f ca="1">IF(IFERROR(INDIRECT(CONCATENATE("'UNITCOST ITEMS (Data Entry)'!H",IFERROR(SUM(MATCH(A22,'UNITCOST ITEMS (Data Entry)'!$A$3:$A$504,0),2),""))),"")=0,"",IFERROR(INDIRECT(CONCATENATE("'UNITCOST ITEMS (Data Entry)'!H",IFERROR(SUM(MATCH(A22,'UNITCOST ITEMS (Data Entry)'!$A$3:$A$504,0),2),""))),""))</f>
        <v/>
      </c>
      <c r="H22" s="152" t="str">
        <f ca="1">IF(IFERROR(INDIRECT(CONCATENATE("'UNITCOST ITEMS (Data Entry)'!I",IFERROR(SUM(MATCH(A22,'UNITCOST ITEMS (Data Entry)'!$A$3:$A$504,0),2),""))),"")=0,"",IFERROR(INDIRECT(CONCATENATE("'UNITCOST ITEMS (Data Entry)'!I",IFERROR(SUM(MATCH(A22,'UNITCOST ITEMS (Data Entry)'!$A$3:$A$504,0),2),""))),""))</f>
        <v/>
      </c>
      <c r="I22" s="153" t="str">
        <f ca="1">IF(K22=2,"",IF(IFERROR(INDIRECT(CONCATENATE("'UNITCOST ITEMS (Data Entry)'!J",IFERROR(SUM(MATCH(A22,'UNITCOST ITEMS (Data Entry)'!$A$3:$A$504,0),2),""))),"")=0,"",IFERROR(INDIRECT(CONCATENATE("'UNITCOST ITEMS (Data Entry)'!J",IFERROR(SUM(MATCH(A22,'UNITCOST ITEMS (Data Entry)'!$A$3:$A$504,0),2),""))),"")))</f>
        <v/>
      </c>
      <c r="J22" s="89"/>
      <c r="K22" s="149" t="str">
        <f ca="1">IF(IFERROR(INDIRECT(CONCATENATE("'UNITCOST ITEMS (Data Entry)'!C",IFERROR(SUM(MATCH(A22,'UNITCOST ITEMS (Data Entry)'!$A$3:$A$504,0),2),""))),"")=0,"",IFERROR(INDIRECT(CONCATENATE("'UNITCOST ITEMS (Data Entry)'!C",IFERROR(SUM(MATCH(A22,'UNITCOST ITEMS (Data Entry)'!$A$3:$A$504,0),2),""))),""))</f>
        <v/>
      </c>
      <c r="L22" s="85" t="str">
        <f t="shared" ca="1" si="0"/>
        <v/>
      </c>
    </row>
    <row r="23" spans="1:12" s="72" customFormat="1" x14ac:dyDescent="0.25">
      <c r="A23" s="148">
        <f t="shared" si="1"/>
        <v>15</v>
      </c>
      <c r="B23" s="156" t="str">
        <f ca="1">IF(IFERROR(INDIRECT(CONCATENATE("'UNITCOST ITEMS (Data Entry)'!D",IFERROR(SUM(MATCH(A23,'UNITCOST ITEMS (Data Entry)'!$A$3:$A$504,0),2),""))),"")=0,"",IFERROR(INDIRECT(CONCATENATE("'UNITCOST ITEMS (Data Entry)'!D",IFERROR(SUM(MATCH(A23,'UNITCOST ITEMS (Data Entry)'!$A$3:$A$504,0),2),""))),""))</f>
        <v/>
      </c>
      <c r="C23" s="236" t="str">
        <f ca="1">IF(IFERROR(INDIRECT(CONCATENATE("'UNITCOST ITEMS (Data Entry)'!E",IFERROR(SUM(MATCH(A23,'UNITCOST ITEMS (Data Entry)'!$A$3:$A$504,0),2),""))),"")=0,"",IFERROR(INDIRECT(CONCATENATE("'UNITCOST ITEMS (Data Entry)'!E",IFERROR(SUM(MATCH(A23,'UNITCOST ITEMS (Data Entry)'!$A$3:$A$504,0),2),""))),""))</f>
        <v/>
      </c>
      <c r="D23" s="237"/>
      <c r="E23" s="155" t="str">
        <f ca="1">IF(IFERROR(INDIRECT(CONCATENATE("'UNITCOST ITEMS (Data Entry)'!F",IFERROR(SUM(MATCH(A23,'UNITCOST ITEMS (Data Entry)'!$A$3:$A$504,0),2),""))),"")=0,"",IFERROR(INDIRECT(CONCATENATE("'UNITCOST ITEMS (Data Entry)'!F",IFERROR(SUM(MATCH(A23,'UNITCOST ITEMS (Data Entry)'!$A$3:$A$504,0),2),""))),""))</f>
        <v/>
      </c>
      <c r="F23" s="155" t="str">
        <f ca="1">IF(IFERROR(INDIRECT(CONCATENATE("'UNITCOST ITEMS (Data Entry)'!G",IFERROR(SUM(MATCH(A23,'UNITCOST ITEMS (Data Entry)'!$A$3:$A$504,0),2),""))),"")=0,"",IFERROR(INDIRECT(CONCATENATE("'UNITCOST ITEMS (Data Entry)'!G",IFERROR(SUM(MATCH(A23,'UNITCOST ITEMS (Data Entry)'!$A$3:$A$504,0),2),""))),""))</f>
        <v/>
      </c>
      <c r="G23" s="152" t="str">
        <f ca="1">IF(IFERROR(INDIRECT(CONCATENATE("'UNITCOST ITEMS (Data Entry)'!H",IFERROR(SUM(MATCH(A23,'UNITCOST ITEMS (Data Entry)'!$A$3:$A$504,0),2),""))),"")=0,"",IFERROR(INDIRECT(CONCATENATE("'UNITCOST ITEMS (Data Entry)'!H",IFERROR(SUM(MATCH(A23,'UNITCOST ITEMS (Data Entry)'!$A$3:$A$504,0),2),""))),""))</f>
        <v/>
      </c>
      <c r="H23" s="152" t="str">
        <f ca="1">IF(IFERROR(INDIRECT(CONCATENATE("'UNITCOST ITEMS (Data Entry)'!I",IFERROR(SUM(MATCH(A23,'UNITCOST ITEMS (Data Entry)'!$A$3:$A$504,0),2),""))),"")=0,"",IFERROR(INDIRECT(CONCATENATE("'UNITCOST ITEMS (Data Entry)'!I",IFERROR(SUM(MATCH(A23,'UNITCOST ITEMS (Data Entry)'!$A$3:$A$504,0),2),""))),""))</f>
        <v/>
      </c>
      <c r="I23" s="153" t="str">
        <f ca="1">IF(K23=2,"",IF(IFERROR(INDIRECT(CONCATENATE("'UNITCOST ITEMS (Data Entry)'!J",IFERROR(SUM(MATCH(A23,'UNITCOST ITEMS (Data Entry)'!$A$3:$A$504,0),2),""))),"")=0,"",IFERROR(INDIRECT(CONCATENATE("'UNITCOST ITEMS (Data Entry)'!J",IFERROR(SUM(MATCH(A23,'UNITCOST ITEMS (Data Entry)'!$A$3:$A$504,0),2),""))),"")))</f>
        <v/>
      </c>
      <c r="J23" s="89"/>
      <c r="K23" s="149" t="str">
        <f ca="1">IF(IFERROR(INDIRECT(CONCATENATE("'UNITCOST ITEMS (Data Entry)'!C",IFERROR(SUM(MATCH(A23,'UNITCOST ITEMS (Data Entry)'!$A$3:$A$504,0),2),""))),"")=0,"",IFERROR(INDIRECT(CONCATENATE("'UNITCOST ITEMS (Data Entry)'!C",IFERROR(SUM(MATCH(A23,'UNITCOST ITEMS (Data Entry)'!$A$3:$A$504,0),2),""))),""))</f>
        <v/>
      </c>
      <c r="L23" s="85" t="str">
        <f t="shared" ca="1" si="0"/>
        <v/>
      </c>
    </row>
    <row r="24" spans="1:12" s="72" customFormat="1" x14ac:dyDescent="0.25">
      <c r="A24" s="148">
        <f t="shared" si="1"/>
        <v>16</v>
      </c>
      <c r="B24" s="156" t="str">
        <f ca="1">IF(IFERROR(INDIRECT(CONCATENATE("'UNITCOST ITEMS (Data Entry)'!D",IFERROR(SUM(MATCH(A24,'UNITCOST ITEMS (Data Entry)'!$A$3:$A$504,0),2),""))),"")=0,"",IFERROR(INDIRECT(CONCATENATE("'UNITCOST ITEMS (Data Entry)'!D",IFERROR(SUM(MATCH(A24,'UNITCOST ITEMS (Data Entry)'!$A$3:$A$504,0),2),""))),""))</f>
        <v/>
      </c>
      <c r="C24" s="236" t="str">
        <f ca="1">IF(IFERROR(INDIRECT(CONCATENATE("'UNITCOST ITEMS (Data Entry)'!E",IFERROR(SUM(MATCH(A24,'UNITCOST ITEMS (Data Entry)'!$A$3:$A$504,0),2),""))),"")=0,"",IFERROR(INDIRECT(CONCATENATE("'UNITCOST ITEMS (Data Entry)'!E",IFERROR(SUM(MATCH(A24,'UNITCOST ITEMS (Data Entry)'!$A$3:$A$504,0),2),""))),""))</f>
        <v/>
      </c>
      <c r="D24" s="237"/>
      <c r="E24" s="155" t="str">
        <f ca="1">IF(IFERROR(INDIRECT(CONCATENATE("'UNITCOST ITEMS (Data Entry)'!F",IFERROR(SUM(MATCH(A24,'UNITCOST ITEMS (Data Entry)'!$A$3:$A$504,0),2),""))),"")=0,"",IFERROR(INDIRECT(CONCATENATE("'UNITCOST ITEMS (Data Entry)'!F",IFERROR(SUM(MATCH(A24,'UNITCOST ITEMS (Data Entry)'!$A$3:$A$504,0),2),""))),""))</f>
        <v/>
      </c>
      <c r="F24" s="155" t="str">
        <f ca="1">IF(IFERROR(INDIRECT(CONCATENATE("'UNITCOST ITEMS (Data Entry)'!G",IFERROR(SUM(MATCH(A24,'UNITCOST ITEMS (Data Entry)'!$A$3:$A$504,0),2),""))),"")=0,"",IFERROR(INDIRECT(CONCATENATE("'UNITCOST ITEMS (Data Entry)'!G",IFERROR(SUM(MATCH(A24,'UNITCOST ITEMS (Data Entry)'!$A$3:$A$504,0),2),""))),""))</f>
        <v/>
      </c>
      <c r="G24" s="152" t="str">
        <f ca="1">IF(IFERROR(INDIRECT(CONCATENATE("'UNITCOST ITEMS (Data Entry)'!H",IFERROR(SUM(MATCH(A24,'UNITCOST ITEMS (Data Entry)'!$A$3:$A$504,0),2),""))),"")=0,"",IFERROR(INDIRECT(CONCATENATE("'UNITCOST ITEMS (Data Entry)'!H",IFERROR(SUM(MATCH(A24,'UNITCOST ITEMS (Data Entry)'!$A$3:$A$504,0),2),""))),""))</f>
        <v/>
      </c>
      <c r="H24" s="152" t="str">
        <f ca="1">IF(IFERROR(INDIRECT(CONCATENATE("'UNITCOST ITEMS (Data Entry)'!I",IFERROR(SUM(MATCH(A24,'UNITCOST ITEMS (Data Entry)'!$A$3:$A$504,0),2),""))),"")=0,"",IFERROR(INDIRECT(CONCATENATE("'UNITCOST ITEMS (Data Entry)'!I",IFERROR(SUM(MATCH(A24,'UNITCOST ITEMS (Data Entry)'!$A$3:$A$504,0),2),""))),""))</f>
        <v/>
      </c>
      <c r="I24" s="153" t="str">
        <f ca="1">IF(K24=2,"",IF(IFERROR(INDIRECT(CONCATENATE("'UNITCOST ITEMS (Data Entry)'!J",IFERROR(SUM(MATCH(A24,'UNITCOST ITEMS (Data Entry)'!$A$3:$A$504,0),2),""))),"")=0,"",IFERROR(INDIRECT(CONCATENATE("'UNITCOST ITEMS (Data Entry)'!J",IFERROR(SUM(MATCH(A24,'UNITCOST ITEMS (Data Entry)'!$A$3:$A$504,0),2),""))),"")))</f>
        <v/>
      </c>
      <c r="J24" s="89"/>
      <c r="K24" s="149" t="str">
        <f ca="1">IF(IFERROR(INDIRECT(CONCATENATE("'UNITCOST ITEMS (Data Entry)'!C",IFERROR(SUM(MATCH(A24,'UNITCOST ITEMS (Data Entry)'!$A$3:$A$504,0),2),""))),"")=0,"",IFERROR(INDIRECT(CONCATENATE("'UNITCOST ITEMS (Data Entry)'!C",IFERROR(SUM(MATCH(A24,'UNITCOST ITEMS (Data Entry)'!$A$3:$A$504,0),2),""))),""))</f>
        <v/>
      </c>
      <c r="L24" s="85" t="str">
        <f t="shared" ca="1" si="0"/>
        <v/>
      </c>
    </row>
    <row r="25" spans="1:12" s="72" customFormat="1" x14ac:dyDescent="0.25">
      <c r="A25" s="148">
        <f t="shared" si="1"/>
        <v>17</v>
      </c>
      <c r="B25" s="156" t="str">
        <f ca="1">IF(IFERROR(INDIRECT(CONCATENATE("'UNITCOST ITEMS (Data Entry)'!D",IFERROR(SUM(MATCH(A25,'UNITCOST ITEMS (Data Entry)'!$A$3:$A$504,0),2),""))),"")=0,"",IFERROR(INDIRECT(CONCATENATE("'UNITCOST ITEMS (Data Entry)'!D",IFERROR(SUM(MATCH(A25,'UNITCOST ITEMS (Data Entry)'!$A$3:$A$504,0),2),""))),""))</f>
        <v/>
      </c>
      <c r="C25" s="236" t="str">
        <f ca="1">IF(IFERROR(INDIRECT(CONCATENATE("'UNITCOST ITEMS (Data Entry)'!E",IFERROR(SUM(MATCH(A25,'UNITCOST ITEMS (Data Entry)'!$A$3:$A$504,0),2),""))),"")=0,"",IFERROR(INDIRECT(CONCATENATE("'UNITCOST ITEMS (Data Entry)'!E",IFERROR(SUM(MATCH(A25,'UNITCOST ITEMS (Data Entry)'!$A$3:$A$504,0),2),""))),""))</f>
        <v/>
      </c>
      <c r="D25" s="237"/>
      <c r="E25" s="155" t="str">
        <f ca="1">IF(IFERROR(INDIRECT(CONCATENATE("'UNITCOST ITEMS (Data Entry)'!F",IFERROR(SUM(MATCH(A25,'UNITCOST ITEMS (Data Entry)'!$A$3:$A$504,0),2),""))),"")=0,"",IFERROR(INDIRECT(CONCATENATE("'UNITCOST ITEMS (Data Entry)'!F",IFERROR(SUM(MATCH(A25,'UNITCOST ITEMS (Data Entry)'!$A$3:$A$504,0),2),""))),""))</f>
        <v/>
      </c>
      <c r="F25" s="155" t="str">
        <f ca="1">IF(IFERROR(INDIRECT(CONCATENATE("'UNITCOST ITEMS (Data Entry)'!G",IFERROR(SUM(MATCH(A25,'UNITCOST ITEMS (Data Entry)'!$A$3:$A$504,0),2),""))),"")=0,"",IFERROR(INDIRECT(CONCATENATE("'UNITCOST ITEMS (Data Entry)'!G",IFERROR(SUM(MATCH(A25,'UNITCOST ITEMS (Data Entry)'!$A$3:$A$504,0),2),""))),""))</f>
        <v/>
      </c>
      <c r="G25" s="152" t="str">
        <f ca="1">IF(IFERROR(INDIRECT(CONCATENATE("'UNITCOST ITEMS (Data Entry)'!H",IFERROR(SUM(MATCH(A25,'UNITCOST ITEMS (Data Entry)'!$A$3:$A$504,0),2),""))),"")=0,"",IFERROR(INDIRECT(CONCATENATE("'UNITCOST ITEMS (Data Entry)'!H",IFERROR(SUM(MATCH(A25,'UNITCOST ITEMS (Data Entry)'!$A$3:$A$504,0),2),""))),""))</f>
        <v/>
      </c>
      <c r="H25" s="152" t="str">
        <f ca="1">IF(IFERROR(INDIRECT(CONCATENATE("'UNITCOST ITEMS (Data Entry)'!I",IFERROR(SUM(MATCH(A25,'UNITCOST ITEMS (Data Entry)'!$A$3:$A$504,0),2),""))),"")=0,"",IFERROR(INDIRECT(CONCATENATE("'UNITCOST ITEMS (Data Entry)'!I",IFERROR(SUM(MATCH(A25,'UNITCOST ITEMS (Data Entry)'!$A$3:$A$504,0),2),""))),""))</f>
        <v/>
      </c>
      <c r="I25" s="153" t="str">
        <f ca="1">IF(K25=2,"",IF(IFERROR(INDIRECT(CONCATENATE("'UNITCOST ITEMS (Data Entry)'!J",IFERROR(SUM(MATCH(A25,'UNITCOST ITEMS (Data Entry)'!$A$3:$A$504,0),2),""))),"")=0,"",IFERROR(INDIRECT(CONCATENATE("'UNITCOST ITEMS (Data Entry)'!J",IFERROR(SUM(MATCH(A25,'UNITCOST ITEMS (Data Entry)'!$A$3:$A$504,0),2),""))),"")))</f>
        <v/>
      </c>
      <c r="J25" s="89"/>
      <c r="K25" s="149" t="str">
        <f ca="1">IF(IFERROR(INDIRECT(CONCATENATE("'UNITCOST ITEMS (Data Entry)'!C",IFERROR(SUM(MATCH(A25,'UNITCOST ITEMS (Data Entry)'!$A$3:$A$504,0),2),""))),"")=0,"",IFERROR(INDIRECT(CONCATENATE("'UNITCOST ITEMS (Data Entry)'!C",IFERROR(SUM(MATCH(A25,'UNITCOST ITEMS (Data Entry)'!$A$3:$A$504,0),2),""))),""))</f>
        <v/>
      </c>
      <c r="L25" s="85" t="str">
        <f t="shared" ca="1" si="0"/>
        <v/>
      </c>
    </row>
    <row r="26" spans="1:12" s="72" customFormat="1" x14ac:dyDescent="0.25">
      <c r="A26" s="148">
        <f t="shared" si="1"/>
        <v>18</v>
      </c>
      <c r="B26" s="156" t="str">
        <f ca="1">IF(IFERROR(INDIRECT(CONCATENATE("'UNITCOST ITEMS (Data Entry)'!D",IFERROR(SUM(MATCH(A26,'UNITCOST ITEMS (Data Entry)'!$A$3:$A$504,0),2),""))),"")=0,"",IFERROR(INDIRECT(CONCATENATE("'UNITCOST ITEMS (Data Entry)'!D",IFERROR(SUM(MATCH(A26,'UNITCOST ITEMS (Data Entry)'!$A$3:$A$504,0),2),""))),""))</f>
        <v/>
      </c>
      <c r="C26" s="236" t="str">
        <f ca="1">IF(IFERROR(INDIRECT(CONCATENATE("'UNITCOST ITEMS (Data Entry)'!E",IFERROR(SUM(MATCH(A26,'UNITCOST ITEMS (Data Entry)'!$A$3:$A$504,0),2),""))),"")=0,"",IFERROR(INDIRECT(CONCATENATE("'UNITCOST ITEMS (Data Entry)'!E",IFERROR(SUM(MATCH(A26,'UNITCOST ITEMS (Data Entry)'!$A$3:$A$504,0),2),""))),""))</f>
        <v/>
      </c>
      <c r="D26" s="237"/>
      <c r="E26" s="155" t="str">
        <f ca="1">IF(IFERROR(INDIRECT(CONCATENATE("'UNITCOST ITEMS (Data Entry)'!F",IFERROR(SUM(MATCH(A26,'UNITCOST ITEMS (Data Entry)'!$A$3:$A$504,0),2),""))),"")=0,"",IFERROR(INDIRECT(CONCATENATE("'UNITCOST ITEMS (Data Entry)'!F",IFERROR(SUM(MATCH(A26,'UNITCOST ITEMS (Data Entry)'!$A$3:$A$504,0),2),""))),""))</f>
        <v/>
      </c>
      <c r="F26" s="155" t="str">
        <f ca="1">IF(IFERROR(INDIRECT(CONCATENATE("'UNITCOST ITEMS (Data Entry)'!G",IFERROR(SUM(MATCH(A26,'UNITCOST ITEMS (Data Entry)'!$A$3:$A$504,0),2),""))),"")=0,"",IFERROR(INDIRECT(CONCATENATE("'UNITCOST ITEMS (Data Entry)'!G",IFERROR(SUM(MATCH(A26,'UNITCOST ITEMS (Data Entry)'!$A$3:$A$504,0),2),""))),""))</f>
        <v/>
      </c>
      <c r="G26" s="152" t="str">
        <f ca="1">IF(IFERROR(INDIRECT(CONCATENATE("'UNITCOST ITEMS (Data Entry)'!H",IFERROR(SUM(MATCH(A26,'UNITCOST ITEMS (Data Entry)'!$A$3:$A$504,0),2),""))),"")=0,"",IFERROR(INDIRECT(CONCATENATE("'UNITCOST ITEMS (Data Entry)'!H",IFERROR(SUM(MATCH(A26,'UNITCOST ITEMS (Data Entry)'!$A$3:$A$504,0),2),""))),""))</f>
        <v/>
      </c>
      <c r="H26" s="152" t="str">
        <f ca="1">IF(IFERROR(INDIRECT(CONCATENATE("'UNITCOST ITEMS (Data Entry)'!I",IFERROR(SUM(MATCH(A26,'UNITCOST ITEMS (Data Entry)'!$A$3:$A$504,0),2),""))),"")=0,"",IFERROR(INDIRECT(CONCATENATE("'UNITCOST ITEMS (Data Entry)'!I",IFERROR(SUM(MATCH(A26,'UNITCOST ITEMS (Data Entry)'!$A$3:$A$504,0),2),""))),""))</f>
        <v/>
      </c>
      <c r="I26" s="153" t="str">
        <f ca="1">IF(K26=2,"",IF(IFERROR(INDIRECT(CONCATENATE("'UNITCOST ITEMS (Data Entry)'!J",IFERROR(SUM(MATCH(A26,'UNITCOST ITEMS (Data Entry)'!$A$3:$A$504,0),2),""))),"")=0,"",IFERROR(INDIRECT(CONCATENATE("'UNITCOST ITEMS (Data Entry)'!J",IFERROR(SUM(MATCH(A26,'UNITCOST ITEMS (Data Entry)'!$A$3:$A$504,0),2),""))),"")))</f>
        <v/>
      </c>
      <c r="J26" s="89"/>
      <c r="K26" s="149" t="str">
        <f ca="1">IF(IFERROR(INDIRECT(CONCATENATE("'UNITCOST ITEMS (Data Entry)'!C",IFERROR(SUM(MATCH(A26,'UNITCOST ITEMS (Data Entry)'!$A$3:$A$504,0),2),""))),"")=0,"",IFERROR(INDIRECT(CONCATENATE("'UNITCOST ITEMS (Data Entry)'!C",IFERROR(SUM(MATCH(A26,'UNITCOST ITEMS (Data Entry)'!$A$3:$A$504,0),2),""))),""))</f>
        <v/>
      </c>
      <c r="L26" s="85" t="str">
        <f t="shared" ca="1" si="0"/>
        <v/>
      </c>
    </row>
    <row r="27" spans="1:12" s="72" customFormat="1" x14ac:dyDescent="0.25">
      <c r="A27" s="148">
        <f t="shared" si="1"/>
        <v>19</v>
      </c>
      <c r="B27" s="156" t="str">
        <f ca="1">IF(IFERROR(INDIRECT(CONCATENATE("'UNITCOST ITEMS (Data Entry)'!D",IFERROR(SUM(MATCH(A27,'UNITCOST ITEMS (Data Entry)'!$A$3:$A$504,0),2),""))),"")=0,"",IFERROR(INDIRECT(CONCATENATE("'UNITCOST ITEMS (Data Entry)'!D",IFERROR(SUM(MATCH(A27,'UNITCOST ITEMS (Data Entry)'!$A$3:$A$504,0),2),""))),""))</f>
        <v/>
      </c>
      <c r="C27" s="236" t="str">
        <f ca="1">IF(IFERROR(INDIRECT(CONCATENATE("'UNITCOST ITEMS (Data Entry)'!E",IFERROR(SUM(MATCH(A27,'UNITCOST ITEMS (Data Entry)'!$A$3:$A$504,0),2),""))),"")=0,"",IFERROR(INDIRECT(CONCATENATE("'UNITCOST ITEMS (Data Entry)'!E",IFERROR(SUM(MATCH(A27,'UNITCOST ITEMS (Data Entry)'!$A$3:$A$504,0),2),""))),""))</f>
        <v/>
      </c>
      <c r="D27" s="237"/>
      <c r="E27" s="155" t="str">
        <f ca="1">IF(IFERROR(INDIRECT(CONCATENATE("'UNITCOST ITEMS (Data Entry)'!F",IFERROR(SUM(MATCH(A27,'UNITCOST ITEMS (Data Entry)'!$A$3:$A$504,0),2),""))),"")=0,"",IFERROR(INDIRECT(CONCATENATE("'UNITCOST ITEMS (Data Entry)'!F",IFERROR(SUM(MATCH(A27,'UNITCOST ITEMS (Data Entry)'!$A$3:$A$504,0),2),""))),""))</f>
        <v/>
      </c>
      <c r="F27" s="155" t="str">
        <f ca="1">IF(IFERROR(INDIRECT(CONCATENATE("'UNITCOST ITEMS (Data Entry)'!G",IFERROR(SUM(MATCH(A27,'UNITCOST ITEMS (Data Entry)'!$A$3:$A$504,0),2),""))),"")=0,"",IFERROR(INDIRECT(CONCATENATE("'UNITCOST ITEMS (Data Entry)'!G",IFERROR(SUM(MATCH(A27,'UNITCOST ITEMS (Data Entry)'!$A$3:$A$504,0),2),""))),""))</f>
        <v/>
      </c>
      <c r="G27" s="152" t="str">
        <f ca="1">IF(IFERROR(INDIRECT(CONCATENATE("'UNITCOST ITEMS (Data Entry)'!H",IFERROR(SUM(MATCH(A27,'UNITCOST ITEMS (Data Entry)'!$A$3:$A$504,0),2),""))),"")=0,"",IFERROR(INDIRECT(CONCATENATE("'UNITCOST ITEMS (Data Entry)'!H",IFERROR(SUM(MATCH(A27,'UNITCOST ITEMS (Data Entry)'!$A$3:$A$504,0),2),""))),""))</f>
        <v/>
      </c>
      <c r="H27" s="152" t="str">
        <f ca="1">IF(IFERROR(INDIRECT(CONCATENATE("'UNITCOST ITEMS (Data Entry)'!I",IFERROR(SUM(MATCH(A27,'UNITCOST ITEMS (Data Entry)'!$A$3:$A$504,0),2),""))),"")=0,"",IFERROR(INDIRECT(CONCATENATE("'UNITCOST ITEMS (Data Entry)'!I",IFERROR(SUM(MATCH(A27,'UNITCOST ITEMS (Data Entry)'!$A$3:$A$504,0),2),""))),""))</f>
        <v/>
      </c>
      <c r="I27" s="153" t="str">
        <f ca="1">IF(K27=2,"",IF(IFERROR(INDIRECT(CONCATENATE("'UNITCOST ITEMS (Data Entry)'!J",IFERROR(SUM(MATCH(A27,'UNITCOST ITEMS (Data Entry)'!$A$3:$A$504,0),2),""))),"")=0,"",IFERROR(INDIRECT(CONCATENATE("'UNITCOST ITEMS (Data Entry)'!J",IFERROR(SUM(MATCH(A27,'UNITCOST ITEMS (Data Entry)'!$A$3:$A$504,0),2),""))),"")))</f>
        <v/>
      </c>
      <c r="J27" s="89"/>
      <c r="K27" s="149" t="str">
        <f ca="1">IF(IFERROR(INDIRECT(CONCATENATE("'UNITCOST ITEMS (Data Entry)'!C",IFERROR(SUM(MATCH(A27,'UNITCOST ITEMS (Data Entry)'!$A$3:$A$504,0),2),""))),"")=0,"",IFERROR(INDIRECT(CONCATENATE("'UNITCOST ITEMS (Data Entry)'!C",IFERROR(SUM(MATCH(A27,'UNITCOST ITEMS (Data Entry)'!$A$3:$A$504,0),2),""))),""))</f>
        <v/>
      </c>
      <c r="L27" s="85" t="str">
        <f t="shared" ca="1" si="0"/>
        <v/>
      </c>
    </row>
    <row r="28" spans="1:12" s="72" customFormat="1" x14ac:dyDescent="0.25">
      <c r="A28" s="148">
        <f t="shared" si="1"/>
        <v>20</v>
      </c>
      <c r="B28" s="156" t="str">
        <f ca="1">IF(IFERROR(INDIRECT(CONCATENATE("'UNITCOST ITEMS (Data Entry)'!D",IFERROR(SUM(MATCH(A28,'UNITCOST ITEMS (Data Entry)'!$A$3:$A$504,0),2),""))),"")=0,"",IFERROR(INDIRECT(CONCATENATE("'UNITCOST ITEMS (Data Entry)'!D",IFERROR(SUM(MATCH(A28,'UNITCOST ITEMS (Data Entry)'!$A$3:$A$504,0),2),""))),""))</f>
        <v/>
      </c>
      <c r="C28" s="236" t="str">
        <f ca="1">IF(IFERROR(INDIRECT(CONCATENATE("'UNITCOST ITEMS (Data Entry)'!E",IFERROR(SUM(MATCH(A28,'UNITCOST ITEMS (Data Entry)'!$A$3:$A$504,0),2),""))),"")=0,"",IFERROR(INDIRECT(CONCATENATE("'UNITCOST ITEMS (Data Entry)'!E",IFERROR(SUM(MATCH(A28,'UNITCOST ITEMS (Data Entry)'!$A$3:$A$504,0),2),""))),""))</f>
        <v/>
      </c>
      <c r="D28" s="237"/>
      <c r="E28" s="155" t="str">
        <f ca="1">IF(IFERROR(INDIRECT(CONCATENATE("'UNITCOST ITEMS (Data Entry)'!F",IFERROR(SUM(MATCH(A28,'UNITCOST ITEMS (Data Entry)'!$A$3:$A$504,0),2),""))),"")=0,"",IFERROR(INDIRECT(CONCATENATE("'UNITCOST ITEMS (Data Entry)'!F",IFERROR(SUM(MATCH(A28,'UNITCOST ITEMS (Data Entry)'!$A$3:$A$504,0),2),""))),""))</f>
        <v/>
      </c>
      <c r="F28" s="155" t="str">
        <f ca="1">IF(IFERROR(INDIRECT(CONCATENATE("'UNITCOST ITEMS (Data Entry)'!G",IFERROR(SUM(MATCH(A28,'UNITCOST ITEMS (Data Entry)'!$A$3:$A$504,0),2),""))),"")=0,"",IFERROR(INDIRECT(CONCATENATE("'UNITCOST ITEMS (Data Entry)'!G",IFERROR(SUM(MATCH(A28,'UNITCOST ITEMS (Data Entry)'!$A$3:$A$504,0),2),""))),""))</f>
        <v/>
      </c>
      <c r="G28" s="152" t="str">
        <f ca="1">IF(IFERROR(INDIRECT(CONCATENATE("'UNITCOST ITEMS (Data Entry)'!H",IFERROR(SUM(MATCH(A28,'UNITCOST ITEMS (Data Entry)'!$A$3:$A$504,0),2),""))),"")=0,"",IFERROR(INDIRECT(CONCATENATE("'UNITCOST ITEMS (Data Entry)'!H",IFERROR(SUM(MATCH(A28,'UNITCOST ITEMS (Data Entry)'!$A$3:$A$504,0),2),""))),""))</f>
        <v/>
      </c>
      <c r="H28" s="152" t="str">
        <f ca="1">IF(IFERROR(INDIRECT(CONCATENATE("'UNITCOST ITEMS (Data Entry)'!I",IFERROR(SUM(MATCH(A28,'UNITCOST ITEMS (Data Entry)'!$A$3:$A$504,0),2),""))),"")=0,"",IFERROR(INDIRECT(CONCATENATE("'UNITCOST ITEMS (Data Entry)'!I",IFERROR(SUM(MATCH(A28,'UNITCOST ITEMS (Data Entry)'!$A$3:$A$504,0),2),""))),""))</f>
        <v/>
      </c>
      <c r="I28" s="153" t="str">
        <f ca="1">IF(K28=2,"",IF(IFERROR(INDIRECT(CONCATENATE("'UNITCOST ITEMS (Data Entry)'!J",IFERROR(SUM(MATCH(A28,'UNITCOST ITEMS (Data Entry)'!$A$3:$A$504,0),2),""))),"")=0,"",IFERROR(INDIRECT(CONCATENATE("'UNITCOST ITEMS (Data Entry)'!J",IFERROR(SUM(MATCH(A28,'UNITCOST ITEMS (Data Entry)'!$A$3:$A$504,0),2),""))),"")))</f>
        <v/>
      </c>
      <c r="J28" s="89"/>
      <c r="K28" s="149" t="str">
        <f ca="1">IF(IFERROR(INDIRECT(CONCATENATE("'UNITCOST ITEMS (Data Entry)'!C",IFERROR(SUM(MATCH(A28,'UNITCOST ITEMS (Data Entry)'!$A$3:$A$504,0),2),""))),"")=0,"",IFERROR(INDIRECT(CONCATENATE("'UNITCOST ITEMS (Data Entry)'!C",IFERROR(SUM(MATCH(A28,'UNITCOST ITEMS (Data Entry)'!$A$3:$A$504,0),2),""))),""))</f>
        <v/>
      </c>
      <c r="L28" s="85" t="str">
        <f t="shared" ca="1" si="0"/>
        <v/>
      </c>
    </row>
    <row r="29" spans="1:12" s="72" customFormat="1" x14ac:dyDescent="0.25">
      <c r="A29" s="148">
        <f t="shared" si="1"/>
        <v>21</v>
      </c>
      <c r="B29" s="156" t="str">
        <f ca="1">IF(IFERROR(INDIRECT(CONCATENATE("'UNITCOST ITEMS (Data Entry)'!D",IFERROR(SUM(MATCH(A29,'UNITCOST ITEMS (Data Entry)'!$A$3:$A$504,0),2),""))),"")=0,"",IFERROR(INDIRECT(CONCATENATE("'UNITCOST ITEMS (Data Entry)'!D",IFERROR(SUM(MATCH(A29,'UNITCOST ITEMS (Data Entry)'!$A$3:$A$504,0),2),""))),""))</f>
        <v/>
      </c>
      <c r="C29" s="236" t="str">
        <f ca="1">IF(IFERROR(INDIRECT(CONCATENATE("'UNITCOST ITEMS (Data Entry)'!E",IFERROR(SUM(MATCH(A29,'UNITCOST ITEMS (Data Entry)'!$A$3:$A$504,0),2),""))),"")=0,"",IFERROR(INDIRECT(CONCATENATE("'UNITCOST ITEMS (Data Entry)'!E",IFERROR(SUM(MATCH(A29,'UNITCOST ITEMS (Data Entry)'!$A$3:$A$504,0),2),""))),""))</f>
        <v/>
      </c>
      <c r="D29" s="237"/>
      <c r="E29" s="155" t="str">
        <f ca="1">IF(IFERROR(INDIRECT(CONCATENATE("'UNITCOST ITEMS (Data Entry)'!F",IFERROR(SUM(MATCH(A29,'UNITCOST ITEMS (Data Entry)'!$A$3:$A$504,0),2),""))),"")=0,"",IFERROR(INDIRECT(CONCATENATE("'UNITCOST ITEMS (Data Entry)'!F",IFERROR(SUM(MATCH(A29,'UNITCOST ITEMS (Data Entry)'!$A$3:$A$504,0),2),""))),""))</f>
        <v/>
      </c>
      <c r="F29" s="155" t="str">
        <f ca="1">IF(IFERROR(INDIRECT(CONCATENATE("'UNITCOST ITEMS (Data Entry)'!G",IFERROR(SUM(MATCH(A29,'UNITCOST ITEMS (Data Entry)'!$A$3:$A$504,0),2),""))),"")=0,"",IFERROR(INDIRECT(CONCATENATE("'UNITCOST ITEMS (Data Entry)'!G",IFERROR(SUM(MATCH(A29,'UNITCOST ITEMS (Data Entry)'!$A$3:$A$504,0),2),""))),""))</f>
        <v/>
      </c>
      <c r="G29" s="152" t="str">
        <f ca="1">IF(IFERROR(INDIRECT(CONCATENATE("'UNITCOST ITEMS (Data Entry)'!H",IFERROR(SUM(MATCH(A29,'UNITCOST ITEMS (Data Entry)'!$A$3:$A$504,0),2),""))),"")=0,"",IFERROR(INDIRECT(CONCATENATE("'UNITCOST ITEMS (Data Entry)'!H",IFERROR(SUM(MATCH(A29,'UNITCOST ITEMS (Data Entry)'!$A$3:$A$504,0),2),""))),""))</f>
        <v/>
      </c>
      <c r="H29" s="152" t="str">
        <f ca="1">IF(IFERROR(INDIRECT(CONCATENATE("'UNITCOST ITEMS (Data Entry)'!I",IFERROR(SUM(MATCH(A29,'UNITCOST ITEMS (Data Entry)'!$A$3:$A$504,0),2),""))),"")=0,"",IFERROR(INDIRECT(CONCATENATE("'UNITCOST ITEMS (Data Entry)'!I",IFERROR(SUM(MATCH(A29,'UNITCOST ITEMS (Data Entry)'!$A$3:$A$504,0),2),""))),""))</f>
        <v/>
      </c>
      <c r="I29" s="153" t="str">
        <f ca="1">IF(K29=2,"",IF(IFERROR(INDIRECT(CONCATENATE("'UNITCOST ITEMS (Data Entry)'!J",IFERROR(SUM(MATCH(A29,'UNITCOST ITEMS (Data Entry)'!$A$3:$A$504,0),2),""))),"")=0,"",IFERROR(INDIRECT(CONCATENATE("'UNITCOST ITEMS (Data Entry)'!J",IFERROR(SUM(MATCH(A29,'UNITCOST ITEMS (Data Entry)'!$A$3:$A$504,0),2),""))),"")))</f>
        <v/>
      </c>
      <c r="J29" s="89"/>
      <c r="K29" s="149" t="str">
        <f ca="1">IF(IFERROR(INDIRECT(CONCATENATE("'UNITCOST ITEMS (Data Entry)'!C",IFERROR(SUM(MATCH(A29,'UNITCOST ITEMS (Data Entry)'!$A$3:$A$504,0),2),""))),"")=0,"",IFERROR(INDIRECT(CONCATENATE("'UNITCOST ITEMS (Data Entry)'!C",IFERROR(SUM(MATCH(A29,'UNITCOST ITEMS (Data Entry)'!$A$3:$A$504,0),2),""))),""))</f>
        <v/>
      </c>
      <c r="L29" s="85" t="str">
        <f t="shared" ca="1" si="0"/>
        <v/>
      </c>
    </row>
    <row r="30" spans="1:12" s="72" customFormat="1" x14ac:dyDescent="0.25">
      <c r="A30" s="148">
        <f t="shared" si="1"/>
        <v>22</v>
      </c>
      <c r="B30" s="156" t="str">
        <f ca="1">IF(IFERROR(INDIRECT(CONCATENATE("'UNITCOST ITEMS (Data Entry)'!D",IFERROR(SUM(MATCH(A30,'UNITCOST ITEMS (Data Entry)'!$A$3:$A$504,0),2),""))),"")=0,"",IFERROR(INDIRECT(CONCATENATE("'UNITCOST ITEMS (Data Entry)'!D",IFERROR(SUM(MATCH(A30,'UNITCOST ITEMS (Data Entry)'!$A$3:$A$504,0),2),""))),""))</f>
        <v/>
      </c>
      <c r="C30" s="236" t="str">
        <f ca="1">IF(IFERROR(INDIRECT(CONCATENATE("'UNITCOST ITEMS (Data Entry)'!E",IFERROR(SUM(MATCH(A30,'UNITCOST ITEMS (Data Entry)'!$A$3:$A$504,0),2),""))),"")=0,"",IFERROR(INDIRECT(CONCATENATE("'UNITCOST ITEMS (Data Entry)'!E",IFERROR(SUM(MATCH(A30,'UNITCOST ITEMS (Data Entry)'!$A$3:$A$504,0),2),""))),""))</f>
        <v/>
      </c>
      <c r="D30" s="237"/>
      <c r="E30" s="155" t="str">
        <f ca="1">IF(IFERROR(INDIRECT(CONCATENATE("'UNITCOST ITEMS (Data Entry)'!F",IFERROR(SUM(MATCH(A30,'UNITCOST ITEMS (Data Entry)'!$A$3:$A$504,0),2),""))),"")=0,"",IFERROR(INDIRECT(CONCATENATE("'UNITCOST ITEMS (Data Entry)'!F",IFERROR(SUM(MATCH(A30,'UNITCOST ITEMS (Data Entry)'!$A$3:$A$504,0),2),""))),""))</f>
        <v/>
      </c>
      <c r="F30" s="155" t="str">
        <f ca="1">IF(IFERROR(INDIRECT(CONCATENATE("'UNITCOST ITEMS (Data Entry)'!G",IFERROR(SUM(MATCH(A30,'UNITCOST ITEMS (Data Entry)'!$A$3:$A$504,0),2),""))),"")=0,"",IFERROR(INDIRECT(CONCATENATE("'UNITCOST ITEMS (Data Entry)'!G",IFERROR(SUM(MATCH(A30,'UNITCOST ITEMS (Data Entry)'!$A$3:$A$504,0),2),""))),""))</f>
        <v/>
      </c>
      <c r="G30" s="152" t="str">
        <f ca="1">IF(IFERROR(INDIRECT(CONCATENATE("'UNITCOST ITEMS (Data Entry)'!H",IFERROR(SUM(MATCH(A30,'UNITCOST ITEMS (Data Entry)'!$A$3:$A$504,0),2),""))),"")=0,"",IFERROR(INDIRECT(CONCATENATE("'UNITCOST ITEMS (Data Entry)'!H",IFERROR(SUM(MATCH(A30,'UNITCOST ITEMS (Data Entry)'!$A$3:$A$504,0),2),""))),""))</f>
        <v/>
      </c>
      <c r="H30" s="152" t="str">
        <f ca="1">IF(IFERROR(INDIRECT(CONCATENATE("'UNITCOST ITEMS (Data Entry)'!I",IFERROR(SUM(MATCH(A30,'UNITCOST ITEMS (Data Entry)'!$A$3:$A$504,0),2),""))),"")=0,"",IFERROR(INDIRECT(CONCATENATE("'UNITCOST ITEMS (Data Entry)'!I",IFERROR(SUM(MATCH(A30,'UNITCOST ITEMS (Data Entry)'!$A$3:$A$504,0),2),""))),""))</f>
        <v/>
      </c>
      <c r="I30" s="153" t="str">
        <f ca="1">IF(K30=2,"",IF(IFERROR(INDIRECT(CONCATENATE("'UNITCOST ITEMS (Data Entry)'!J",IFERROR(SUM(MATCH(A30,'UNITCOST ITEMS (Data Entry)'!$A$3:$A$504,0),2),""))),"")=0,"",IFERROR(INDIRECT(CONCATENATE("'UNITCOST ITEMS (Data Entry)'!J",IFERROR(SUM(MATCH(A30,'UNITCOST ITEMS (Data Entry)'!$A$3:$A$504,0),2),""))),"")))</f>
        <v/>
      </c>
      <c r="J30" s="89"/>
      <c r="K30" s="149" t="str">
        <f ca="1">IF(IFERROR(INDIRECT(CONCATENATE("'UNITCOST ITEMS (Data Entry)'!C",IFERROR(SUM(MATCH(A30,'UNITCOST ITEMS (Data Entry)'!$A$3:$A$504,0),2),""))),"")=0,"",IFERROR(INDIRECT(CONCATENATE("'UNITCOST ITEMS (Data Entry)'!C",IFERROR(SUM(MATCH(A30,'UNITCOST ITEMS (Data Entry)'!$A$3:$A$504,0),2),""))),""))</f>
        <v/>
      </c>
      <c r="L30" s="85" t="str">
        <f t="shared" ca="1" si="0"/>
        <v/>
      </c>
    </row>
    <row r="31" spans="1:12" s="72" customFormat="1" x14ac:dyDescent="0.25">
      <c r="A31" s="148">
        <f t="shared" si="1"/>
        <v>23</v>
      </c>
      <c r="B31" s="156" t="str">
        <f ca="1">IF(IFERROR(INDIRECT(CONCATENATE("'UNITCOST ITEMS (Data Entry)'!D",IFERROR(SUM(MATCH(A31,'UNITCOST ITEMS (Data Entry)'!$A$3:$A$504,0),2),""))),"")=0,"",IFERROR(INDIRECT(CONCATENATE("'UNITCOST ITEMS (Data Entry)'!D",IFERROR(SUM(MATCH(A31,'UNITCOST ITEMS (Data Entry)'!$A$3:$A$504,0),2),""))),""))</f>
        <v/>
      </c>
      <c r="C31" s="236" t="str">
        <f ca="1">IF(IFERROR(INDIRECT(CONCATENATE("'UNITCOST ITEMS (Data Entry)'!E",IFERROR(SUM(MATCH(A31,'UNITCOST ITEMS (Data Entry)'!$A$3:$A$504,0),2),""))),"")=0,"",IFERROR(INDIRECT(CONCATENATE("'UNITCOST ITEMS (Data Entry)'!E",IFERROR(SUM(MATCH(A31,'UNITCOST ITEMS (Data Entry)'!$A$3:$A$504,0),2),""))),""))</f>
        <v/>
      </c>
      <c r="D31" s="237"/>
      <c r="E31" s="155" t="str">
        <f ca="1">IF(IFERROR(INDIRECT(CONCATENATE("'UNITCOST ITEMS (Data Entry)'!F",IFERROR(SUM(MATCH(A31,'UNITCOST ITEMS (Data Entry)'!$A$3:$A$504,0),2),""))),"")=0,"",IFERROR(INDIRECT(CONCATENATE("'UNITCOST ITEMS (Data Entry)'!F",IFERROR(SUM(MATCH(A31,'UNITCOST ITEMS (Data Entry)'!$A$3:$A$504,0),2),""))),""))</f>
        <v/>
      </c>
      <c r="F31" s="155" t="str">
        <f ca="1">IF(IFERROR(INDIRECT(CONCATENATE("'UNITCOST ITEMS (Data Entry)'!G",IFERROR(SUM(MATCH(A31,'UNITCOST ITEMS (Data Entry)'!$A$3:$A$504,0),2),""))),"")=0,"",IFERROR(INDIRECT(CONCATENATE("'UNITCOST ITEMS (Data Entry)'!G",IFERROR(SUM(MATCH(A31,'UNITCOST ITEMS (Data Entry)'!$A$3:$A$504,0),2),""))),""))</f>
        <v/>
      </c>
      <c r="G31" s="152" t="str">
        <f ca="1">IF(IFERROR(INDIRECT(CONCATENATE("'UNITCOST ITEMS (Data Entry)'!H",IFERROR(SUM(MATCH(A31,'UNITCOST ITEMS (Data Entry)'!$A$3:$A$504,0),2),""))),"")=0,"",IFERROR(INDIRECT(CONCATENATE("'UNITCOST ITEMS (Data Entry)'!H",IFERROR(SUM(MATCH(A31,'UNITCOST ITEMS (Data Entry)'!$A$3:$A$504,0),2),""))),""))</f>
        <v/>
      </c>
      <c r="H31" s="152" t="str">
        <f ca="1">IF(IFERROR(INDIRECT(CONCATENATE("'UNITCOST ITEMS (Data Entry)'!I",IFERROR(SUM(MATCH(A31,'UNITCOST ITEMS (Data Entry)'!$A$3:$A$504,0),2),""))),"")=0,"",IFERROR(INDIRECT(CONCATENATE("'UNITCOST ITEMS (Data Entry)'!I",IFERROR(SUM(MATCH(A31,'UNITCOST ITEMS (Data Entry)'!$A$3:$A$504,0),2),""))),""))</f>
        <v/>
      </c>
      <c r="I31" s="153" t="str">
        <f ca="1">IF(K31=2,"",IF(IFERROR(INDIRECT(CONCATENATE("'UNITCOST ITEMS (Data Entry)'!J",IFERROR(SUM(MATCH(A31,'UNITCOST ITEMS (Data Entry)'!$A$3:$A$504,0),2),""))),"")=0,"",IFERROR(INDIRECT(CONCATENATE("'UNITCOST ITEMS (Data Entry)'!J",IFERROR(SUM(MATCH(A31,'UNITCOST ITEMS (Data Entry)'!$A$3:$A$504,0),2),""))),"")))</f>
        <v/>
      </c>
      <c r="J31" s="89"/>
      <c r="K31" s="149" t="str">
        <f ca="1">IF(IFERROR(INDIRECT(CONCATENATE("'UNITCOST ITEMS (Data Entry)'!C",IFERROR(SUM(MATCH(A31,'UNITCOST ITEMS (Data Entry)'!$A$3:$A$504,0),2),""))),"")=0,"",IFERROR(INDIRECT(CONCATENATE("'UNITCOST ITEMS (Data Entry)'!C",IFERROR(SUM(MATCH(A31,'UNITCOST ITEMS (Data Entry)'!$A$3:$A$504,0),2),""))),""))</f>
        <v/>
      </c>
      <c r="L31" s="85" t="str">
        <f t="shared" ca="1" si="0"/>
        <v/>
      </c>
    </row>
    <row r="32" spans="1:12" s="72" customFormat="1" x14ac:dyDescent="0.25">
      <c r="A32" s="148">
        <f t="shared" si="1"/>
        <v>24</v>
      </c>
      <c r="B32" s="156" t="str">
        <f ca="1">IF(IFERROR(INDIRECT(CONCATENATE("'UNITCOST ITEMS (Data Entry)'!D",IFERROR(SUM(MATCH(A32,'UNITCOST ITEMS (Data Entry)'!$A$3:$A$504,0),2),""))),"")=0,"",IFERROR(INDIRECT(CONCATENATE("'UNITCOST ITEMS (Data Entry)'!D",IFERROR(SUM(MATCH(A32,'UNITCOST ITEMS (Data Entry)'!$A$3:$A$504,0),2),""))),""))</f>
        <v/>
      </c>
      <c r="C32" s="236" t="str">
        <f ca="1">IF(IFERROR(INDIRECT(CONCATENATE("'UNITCOST ITEMS (Data Entry)'!E",IFERROR(SUM(MATCH(A32,'UNITCOST ITEMS (Data Entry)'!$A$3:$A$504,0),2),""))),"")=0,"",IFERROR(INDIRECT(CONCATENATE("'UNITCOST ITEMS (Data Entry)'!E",IFERROR(SUM(MATCH(A32,'UNITCOST ITEMS (Data Entry)'!$A$3:$A$504,0),2),""))),""))</f>
        <v/>
      </c>
      <c r="D32" s="237"/>
      <c r="E32" s="155" t="str">
        <f ca="1">IF(IFERROR(INDIRECT(CONCATENATE("'UNITCOST ITEMS (Data Entry)'!F",IFERROR(SUM(MATCH(A32,'UNITCOST ITEMS (Data Entry)'!$A$3:$A$504,0),2),""))),"")=0,"",IFERROR(INDIRECT(CONCATENATE("'UNITCOST ITEMS (Data Entry)'!F",IFERROR(SUM(MATCH(A32,'UNITCOST ITEMS (Data Entry)'!$A$3:$A$504,0),2),""))),""))</f>
        <v/>
      </c>
      <c r="F32" s="155" t="str">
        <f ca="1">IF(IFERROR(INDIRECT(CONCATENATE("'UNITCOST ITEMS (Data Entry)'!G",IFERROR(SUM(MATCH(A32,'UNITCOST ITEMS (Data Entry)'!$A$3:$A$504,0),2),""))),"")=0,"",IFERROR(INDIRECT(CONCATENATE("'UNITCOST ITEMS (Data Entry)'!G",IFERROR(SUM(MATCH(A32,'UNITCOST ITEMS (Data Entry)'!$A$3:$A$504,0),2),""))),""))</f>
        <v/>
      </c>
      <c r="G32" s="152" t="str">
        <f ca="1">IF(IFERROR(INDIRECT(CONCATENATE("'UNITCOST ITEMS (Data Entry)'!H",IFERROR(SUM(MATCH(A32,'UNITCOST ITEMS (Data Entry)'!$A$3:$A$504,0),2),""))),"")=0,"",IFERROR(INDIRECT(CONCATENATE("'UNITCOST ITEMS (Data Entry)'!H",IFERROR(SUM(MATCH(A32,'UNITCOST ITEMS (Data Entry)'!$A$3:$A$504,0),2),""))),""))</f>
        <v/>
      </c>
      <c r="H32" s="152" t="str">
        <f ca="1">IF(IFERROR(INDIRECT(CONCATENATE("'UNITCOST ITEMS (Data Entry)'!I",IFERROR(SUM(MATCH(A32,'UNITCOST ITEMS (Data Entry)'!$A$3:$A$504,0),2),""))),"")=0,"",IFERROR(INDIRECT(CONCATENATE("'UNITCOST ITEMS (Data Entry)'!I",IFERROR(SUM(MATCH(A32,'UNITCOST ITEMS (Data Entry)'!$A$3:$A$504,0),2),""))),""))</f>
        <v/>
      </c>
      <c r="I32" s="153" t="str">
        <f ca="1">IF(K32=2,"",IF(IFERROR(INDIRECT(CONCATENATE("'UNITCOST ITEMS (Data Entry)'!J",IFERROR(SUM(MATCH(A32,'UNITCOST ITEMS (Data Entry)'!$A$3:$A$504,0),2),""))),"")=0,"",IFERROR(INDIRECT(CONCATENATE("'UNITCOST ITEMS (Data Entry)'!J",IFERROR(SUM(MATCH(A32,'UNITCOST ITEMS (Data Entry)'!$A$3:$A$504,0),2),""))),"")))</f>
        <v/>
      </c>
      <c r="J32" s="89"/>
      <c r="K32" s="149" t="str">
        <f ca="1">IF(IFERROR(INDIRECT(CONCATENATE("'UNITCOST ITEMS (Data Entry)'!C",IFERROR(SUM(MATCH(A32,'UNITCOST ITEMS (Data Entry)'!$A$3:$A$504,0),2),""))),"")=0,"",IFERROR(INDIRECT(CONCATENATE("'UNITCOST ITEMS (Data Entry)'!C",IFERROR(SUM(MATCH(A32,'UNITCOST ITEMS (Data Entry)'!$A$3:$A$504,0),2),""))),""))</f>
        <v/>
      </c>
      <c r="L32" s="85" t="str">
        <f t="shared" ca="1" si="0"/>
        <v/>
      </c>
    </row>
    <row r="33" spans="1:12" s="72" customFormat="1" x14ac:dyDescent="0.25">
      <c r="A33" s="148">
        <f t="shared" si="1"/>
        <v>25</v>
      </c>
      <c r="B33" s="156" t="str">
        <f ca="1">IF(IFERROR(INDIRECT(CONCATENATE("'UNITCOST ITEMS (Data Entry)'!D",IFERROR(SUM(MATCH(A33,'UNITCOST ITEMS (Data Entry)'!$A$3:$A$504,0),2),""))),"")=0,"",IFERROR(INDIRECT(CONCATENATE("'UNITCOST ITEMS (Data Entry)'!D",IFERROR(SUM(MATCH(A33,'UNITCOST ITEMS (Data Entry)'!$A$3:$A$504,0),2),""))),""))</f>
        <v/>
      </c>
      <c r="C33" s="236" t="str">
        <f ca="1">IF(IFERROR(INDIRECT(CONCATENATE("'UNITCOST ITEMS (Data Entry)'!E",IFERROR(SUM(MATCH(A33,'UNITCOST ITEMS (Data Entry)'!$A$3:$A$504,0),2),""))),"")=0,"",IFERROR(INDIRECT(CONCATENATE("'UNITCOST ITEMS (Data Entry)'!E",IFERROR(SUM(MATCH(A33,'UNITCOST ITEMS (Data Entry)'!$A$3:$A$504,0),2),""))),""))</f>
        <v/>
      </c>
      <c r="D33" s="237"/>
      <c r="E33" s="155" t="str">
        <f ca="1">IF(IFERROR(INDIRECT(CONCATENATE("'UNITCOST ITEMS (Data Entry)'!F",IFERROR(SUM(MATCH(A33,'UNITCOST ITEMS (Data Entry)'!$A$3:$A$504,0),2),""))),"")=0,"",IFERROR(INDIRECT(CONCATENATE("'UNITCOST ITEMS (Data Entry)'!F",IFERROR(SUM(MATCH(A33,'UNITCOST ITEMS (Data Entry)'!$A$3:$A$504,0),2),""))),""))</f>
        <v/>
      </c>
      <c r="F33" s="155" t="str">
        <f ca="1">IF(IFERROR(INDIRECT(CONCATENATE("'UNITCOST ITEMS (Data Entry)'!G",IFERROR(SUM(MATCH(A33,'UNITCOST ITEMS (Data Entry)'!$A$3:$A$504,0),2),""))),"")=0,"",IFERROR(INDIRECT(CONCATENATE("'UNITCOST ITEMS (Data Entry)'!G",IFERROR(SUM(MATCH(A33,'UNITCOST ITEMS (Data Entry)'!$A$3:$A$504,0),2),""))),""))</f>
        <v/>
      </c>
      <c r="G33" s="152" t="str">
        <f ca="1">IF(IFERROR(INDIRECT(CONCATENATE("'UNITCOST ITEMS (Data Entry)'!H",IFERROR(SUM(MATCH(A33,'UNITCOST ITEMS (Data Entry)'!$A$3:$A$504,0),2),""))),"")=0,"",IFERROR(INDIRECT(CONCATENATE("'UNITCOST ITEMS (Data Entry)'!H",IFERROR(SUM(MATCH(A33,'UNITCOST ITEMS (Data Entry)'!$A$3:$A$504,0),2),""))),""))</f>
        <v/>
      </c>
      <c r="H33" s="152" t="str">
        <f ca="1">IF(IFERROR(INDIRECT(CONCATENATE("'UNITCOST ITEMS (Data Entry)'!I",IFERROR(SUM(MATCH(A33,'UNITCOST ITEMS (Data Entry)'!$A$3:$A$504,0),2),""))),"")=0,"",IFERROR(INDIRECT(CONCATENATE("'UNITCOST ITEMS (Data Entry)'!I",IFERROR(SUM(MATCH(A33,'UNITCOST ITEMS (Data Entry)'!$A$3:$A$504,0),2),""))),""))</f>
        <v/>
      </c>
      <c r="I33" s="153" t="str">
        <f ca="1">IF(K33=2,"",IF(IFERROR(INDIRECT(CONCATENATE("'UNITCOST ITEMS (Data Entry)'!J",IFERROR(SUM(MATCH(A33,'UNITCOST ITEMS (Data Entry)'!$A$3:$A$504,0),2),""))),"")=0,"",IFERROR(INDIRECT(CONCATENATE("'UNITCOST ITEMS (Data Entry)'!J",IFERROR(SUM(MATCH(A33,'UNITCOST ITEMS (Data Entry)'!$A$3:$A$504,0),2),""))),"")))</f>
        <v/>
      </c>
      <c r="J33" s="89"/>
      <c r="K33" s="149" t="str">
        <f ca="1">IF(IFERROR(INDIRECT(CONCATENATE("'UNITCOST ITEMS (Data Entry)'!C",IFERROR(SUM(MATCH(A33,'UNITCOST ITEMS (Data Entry)'!$A$3:$A$504,0),2),""))),"")=0,"",IFERROR(INDIRECT(CONCATENATE("'UNITCOST ITEMS (Data Entry)'!C",IFERROR(SUM(MATCH(A33,'UNITCOST ITEMS (Data Entry)'!$A$3:$A$504,0),2),""))),""))</f>
        <v/>
      </c>
      <c r="L33" s="85" t="str">
        <f t="shared" ca="1" si="0"/>
        <v/>
      </c>
    </row>
    <row r="34" spans="1:12" s="85" customFormat="1" x14ac:dyDescent="0.25">
      <c r="A34" s="148">
        <f t="shared" si="1"/>
        <v>26</v>
      </c>
      <c r="B34" s="154" t="str">
        <f ca="1">IF(IFERROR(INDIRECT(CONCATENATE("'UNITCOST ITEMS (Data Entry)'!D",IFERROR(SUM(MATCH(A34,'UNITCOST ITEMS (Data Entry)'!$A$3:$A$504,0),2),""))),"")=0,"",IFERROR(INDIRECT(CONCATENATE("'UNITCOST ITEMS (Data Entry)'!D",IFERROR(SUM(MATCH(A34,'UNITCOST ITEMS (Data Entry)'!$A$3:$A$504,0),2),""))),""))</f>
        <v/>
      </c>
      <c r="C34" s="236" t="str">
        <f ca="1">IF(IFERROR(INDIRECT(CONCATENATE("'UNITCOST ITEMS (Data Entry)'!E",IFERROR(SUM(MATCH(A34,'UNITCOST ITEMS (Data Entry)'!$A$3:$A$504,0),2),""))),"")=0,"",IFERROR(INDIRECT(CONCATENATE("'UNITCOST ITEMS (Data Entry)'!E",IFERROR(SUM(MATCH(A34,'UNITCOST ITEMS (Data Entry)'!$A$3:$A$504,0),2),""))),""))</f>
        <v/>
      </c>
      <c r="D34" s="237"/>
      <c r="E34" s="155" t="str">
        <f ca="1">IF(IFERROR(INDIRECT(CONCATENATE("'UNITCOST ITEMS (Data Entry)'!F",IFERROR(SUM(MATCH(A34,'UNITCOST ITEMS (Data Entry)'!$A$3:$A$504,0),2),""))),"")=0,"",IFERROR(INDIRECT(CONCATENATE("'UNITCOST ITEMS (Data Entry)'!F",IFERROR(SUM(MATCH(A34,'UNITCOST ITEMS (Data Entry)'!$A$3:$A$504,0),2),""))),""))</f>
        <v/>
      </c>
      <c r="F34" s="155" t="str">
        <f ca="1">IF(IFERROR(INDIRECT(CONCATENATE("'UNITCOST ITEMS (Data Entry)'!G",IFERROR(SUM(MATCH(A34,'UNITCOST ITEMS (Data Entry)'!$A$3:$A$504,0),2),""))),"")=0,"",IFERROR(INDIRECT(CONCATENATE("'UNITCOST ITEMS (Data Entry)'!G",IFERROR(SUM(MATCH(A34,'UNITCOST ITEMS (Data Entry)'!$A$3:$A$504,0),2),""))),""))</f>
        <v/>
      </c>
      <c r="G34" s="152" t="str">
        <f ca="1">IF(IFERROR(INDIRECT(CONCATENATE("'UNITCOST ITEMS (Data Entry)'!H",IFERROR(SUM(MATCH(A34,'UNITCOST ITEMS (Data Entry)'!$A$3:$A$504,0),2),""))),"")=0,"",IFERROR(INDIRECT(CONCATENATE("'UNITCOST ITEMS (Data Entry)'!H",IFERROR(SUM(MATCH(A34,'UNITCOST ITEMS (Data Entry)'!$A$3:$A$504,0),2),""))),""))</f>
        <v/>
      </c>
      <c r="H34" s="152" t="str">
        <f ca="1">IF(IFERROR(INDIRECT(CONCATENATE("'UNITCOST ITEMS (Data Entry)'!I",IFERROR(SUM(MATCH(A34,'UNITCOST ITEMS (Data Entry)'!$A$3:$A$504,0),2),""))),"")=0,"",IFERROR(INDIRECT(CONCATENATE("'UNITCOST ITEMS (Data Entry)'!I",IFERROR(SUM(MATCH(A34,'UNITCOST ITEMS (Data Entry)'!$A$3:$A$504,0),2),""))),""))</f>
        <v/>
      </c>
      <c r="I34" s="153" t="str">
        <f ca="1">IF(K34=2,"",IF(IFERROR(INDIRECT(CONCATENATE("'UNITCOST ITEMS (Data Entry)'!J",IFERROR(SUM(MATCH(A34,'UNITCOST ITEMS (Data Entry)'!$A$3:$A$504,0),2),""))),"")=0,"",IFERROR(INDIRECT(CONCATENATE("'UNITCOST ITEMS (Data Entry)'!J",IFERROR(SUM(MATCH(A34,'UNITCOST ITEMS (Data Entry)'!$A$3:$A$504,0),2),""))),"")))</f>
        <v/>
      </c>
      <c r="J34" s="89"/>
      <c r="K34" s="149" t="str">
        <f ca="1">IF(IFERROR(INDIRECT(CONCATENATE("'UNITCOST ITEMS (Data Entry)'!C",IFERROR(SUM(MATCH(A34,'UNITCOST ITEMS (Data Entry)'!$A$3:$A$504,0),2),""))),"")=0,"",IFERROR(INDIRECT(CONCATENATE("'UNITCOST ITEMS (Data Entry)'!C",IFERROR(SUM(MATCH(A34,'UNITCOST ITEMS (Data Entry)'!$A$3:$A$504,0),2),""))),""))</f>
        <v/>
      </c>
      <c r="L34" s="85" t="str">
        <f t="shared" ca="1" si="0"/>
        <v/>
      </c>
    </row>
    <row r="35" spans="1:12" s="85" customFormat="1" x14ac:dyDescent="0.25">
      <c r="A35" s="148">
        <f t="shared" si="1"/>
        <v>27</v>
      </c>
      <c r="B35" s="154" t="str">
        <f ca="1">IF(IFERROR(INDIRECT(CONCATENATE("'UNITCOST ITEMS (Data Entry)'!D",IFERROR(SUM(MATCH(A35,'UNITCOST ITEMS (Data Entry)'!$A$3:$A$504,0),2),""))),"")=0,"",IFERROR(INDIRECT(CONCATENATE("'UNITCOST ITEMS (Data Entry)'!D",IFERROR(SUM(MATCH(A35,'UNITCOST ITEMS (Data Entry)'!$A$3:$A$504,0),2),""))),""))</f>
        <v/>
      </c>
      <c r="C35" s="236" t="str">
        <f ca="1">IF(IFERROR(INDIRECT(CONCATENATE("'UNITCOST ITEMS (Data Entry)'!E",IFERROR(SUM(MATCH(A35,'UNITCOST ITEMS (Data Entry)'!$A$3:$A$504,0),2),""))),"")=0,"",IFERROR(INDIRECT(CONCATENATE("'UNITCOST ITEMS (Data Entry)'!E",IFERROR(SUM(MATCH(A35,'UNITCOST ITEMS (Data Entry)'!$A$3:$A$504,0),2),""))),""))</f>
        <v/>
      </c>
      <c r="D35" s="237"/>
      <c r="E35" s="155" t="str">
        <f ca="1">IF(IFERROR(INDIRECT(CONCATENATE("'UNITCOST ITEMS (Data Entry)'!F",IFERROR(SUM(MATCH(A35,'UNITCOST ITEMS (Data Entry)'!$A$3:$A$504,0),2),""))),"")=0,"",IFERROR(INDIRECT(CONCATENATE("'UNITCOST ITEMS (Data Entry)'!F",IFERROR(SUM(MATCH(A35,'UNITCOST ITEMS (Data Entry)'!$A$3:$A$504,0),2),""))),""))</f>
        <v/>
      </c>
      <c r="F35" s="155" t="str">
        <f ca="1">IF(IFERROR(INDIRECT(CONCATENATE("'UNITCOST ITEMS (Data Entry)'!G",IFERROR(SUM(MATCH(A35,'UNITCOST ITEMS (Data Entry)'!$A$3:$A$504,0),2),""))),"")=0,"",IFERROR(INDIRECT(CONCATENATE("'UNITCOST ITEMS (Data Entry)'!G",IFERROR(SUM(MATCH(A35,'UNITCOST ITEMS (Data Entry)'!$A$3:$A$504,0),2),""))),""))</f>
        <v/>
      </c>
      <c r="G35" s="152" t="str">
        <f ca="1">IF(IFERROR(INDIRECT(CONCATENATE("'UNITCOST ITEMS (Data Entry)'!H",IFERROR(SUM(MATCH(A35,'UNITCOST ITEMS (Data Entry)'!$A$3:$A$504,0),2),""))),"")=0,"",IFERROR(INDIRECT(CONCATENATE("'UNITCOST ITEMS (Data Entry)'!H",IFERROR(SUM(MATCH(A35,'UNITCOST ITEMS (Data Entry)'!$A$3:$A$504,0),2),""))),""))</f>
        <v/>
      </c>
      <c r="H35" s="152" t="str">
        <f ca="1">IF(IFERROR(INDIRECT(CONCATENATE("'UNITCOST ITEMS (Data Entry)'!I",IFERROR(SUM(MATCH(A35,'UNITCOST ITEMS (Data Entry)'!$A$3:$A$504,0),2),""))),"")=0,"",IFERROR(INDIRECT(CONCATENATE("'UNITCOST ITEMS (Data Entry)'!I",IFERROR(SUM(MATCH(A35,'UNITCOST ITEMS (Data Entry)'!$A$3:$A$504,0),2),""))),""))</f>
        <v/>
      </c>
      <c r="I35" s="153" t="str">
        <f ca="1">IF(K35=2,"",IF(IFERROR(INDIRECT(CONCATENATE("'UNITCOST ITEMS (Data Entry)'!J",IFERROR(SUM(MATCH(A35,'UNITCOST ITEMS (Data Entry)'!$A$3:$A$504,0),2),""))),"")=0,"",IFERROR(INDIRECT(CONCATENATE("'UNITCOST ITEMS (Data Entry)'!J",IFERROR(SUM(MATCH(A35,'UNITCOST ITEMS (Data Entry)'!$A$3:$A$504,0),2),""))),"")))</f>
        <v/>
      </c>
      <c r="J35" s="89"/>
      <c r="K35" s="149" t="str">
        <f ca="1">IF(IFERROR(INDIRECT(CONCATENATE("'UNITCOST ITEMS (Data Entry)'!C",IFERROR(SUM(MATCH(A35,'UNITCOST ITEMS (Data Entry)'!$A$3:$A$504,0),2),""))),"")=0,"",IFERROR(INDIRECT(CONCATENATE("'UNITCOST ITEMS (Data Entry)'!C",IFERROR(SUM(MATCH(A35,'UNITCOST ITEMS (Data Entry)'!$A$3:$A$504,0),2),""))),""))</f>
        <v/>
      </c>
      <c r="L35" s="85" t="str">
        <f t="shared" ca="1" si="0"/>
        <v/>
      </c>
    </row>
    <row r="36" spans="1:12" s="85" customFormat="1" x14ac:dyDescent="0.25">
      <c r="A36" s="148">
        <f t="shared" si="1"/>
        <v>28</v>
      </c>
      <c r="B36" s="157" t="str">
        <f ca="1">IF(IFERROR(INDIRECT(CONCATENATE("'UNITCOST ITEMS (Data Entry)'!D",IFERROR(SUM(MATCH(A36,'UNITCOST ITEMS (Data Entry)'!$A$3:$A$504,0),2),""))),"")=0,"",IFERROR(INDIRECT(CONCATENATE("'UNITCOST ITEMS (Data Entry)'!D",IFERROR(SUM(MATCH(A36,'UNITCOST ITEMS (Data Entry)'!$A$3:$A$504,0),2),""))),""))</f>
        <v/>
      </c>
      <c r="C36" s="236" t="str">
        <f ca="1">IF(IFERROR(INDIRECT(CONCATENATE("'UNITCOST ITEMS (Data Entry)'!E",IFERROR(SUM(MATCH(A36,'UNITCOST ITEMS (Data Entry)'!$A$3:$A$504,0),2),""))),"")=0,"",IFERROR(INDIRECT(CONCATENATE("'UNITCOST ITEMS (Data Entry)'!E",IFERROR(SUM(MATCH(A36,'UNITCOST ITEMS (Data Entry)'!$A$3:$A$504,0),2),""))),""))</f>
        <v/>
      </c>
      <c r="D36" s="237"/>
      <c r="E36" s="155" t="str">
        <f ca="1">IF(IFERROR(INDIRECT(CONCATENATE("'UNITCOST ITEMS (Data Entry)'!F",IFERROR(SUM(MATCH(A36,'UNITCOST ITEMS (Data Entry)'!$A$3:$A$504,0),2),""))),"")=0,"",IFERROR(INDIRECT(CONCATENATE("'UNITCOST ITEMS (Data Entry)'!F",IFERROR(SUM(MATCH(A36,'UNITCOST ITEMS (Data Entry)'!$A$3:$A$504,0),2),""))),""))</f>
        <v/>
      </c>
      <c r="F36" s="155" t="str">
        <f ca="1">IF(IFERROR(INDIRECT(CONCATENATE("'UNITCOST ITEMS (Data Entry)'!G",IFERROR(SUM(MATCH(A36,'UNITCOST ITEMS (Data Entry)'!$A$3:$A$504,0),2),""))),"")=0,"",IFERROR(INDIRECT(CONCATENATE("'UNITCOST ITEMS (Data Entry)'!G",IFERROR(SUM(MATCH(A36,'UNITCOST ITEMS (Data Entry)'!$A$3:$A$504,0),2),""))),""))</f>
        <v/>
      </c>
      <c r="G36" s="152" t="str">
        <f ca="1">IF(IFERROR(INDIRECT(CONCATENATE("'UNITCOST ITEMS (Data Entry)'!H",IFERROR(SUM(MATCH(A36,'UNITCOST ITEMS (Data Entry)'!$A$3:$A$504,0),2),""))),"")=0,"",IFERROR(INDIRECT(CONCATENATE("'UNITCOST ITEMS (Data Entry)'!H",IFERROR(SUM(MATCH(A36,'UNITCOST ITEMS (Data Entry)'!$A$3:$A$504,0),2),""))),""))</f>
        <v/>
      </c>
      <c r="H36" s="152" t="str">
        <f ca="1">IF(IFERROR(INDIRECT(CONCATENATE("'UNITCOST ITEMS (Data Entry)'!I",IFERROR(SUM(MATCH(A36,'UNITCOST ITEMS (Data Entry)'!$A$3:$A$504,0),2),""))),"")=0,"",IFERROR(INDIRECT(CONCATENATE("'UNITCOST ITEMS (Data Entry)'!I",IFERROR(SUM(MATCH(A36,'UNITCOST ITEMS (Data Entry)'!$A$3:$A$504,0),2),""))),""))</f>
        <v/>
      </c>
      <c r="I36" s="153" t="str">
        <f ca="1">IF(K36=2,"",IF(IFERROR(INDIRECT(CONCATENATE("'UNITCOST ITEMS (Data Entry)'!J",IFERROR(SUM(MATCH(A36,'UNITCOST ITEMS (Data Entry)'!$A$3:$A$504,0),2),""))),"")=0,"",IFERROR(INDIRECT(CONCATENATE("'UNITCOST ITEMS (Data Entry)'!J",IFERROR(SUM(MATCH(A36,'UNITCOST ITEMS (Data Entry)'!$A$3:$A$504,0),2),""))),"")))</f>
        <v/>
      </c>
      <c r="J36" s="89"/>
      <c r="K36" s="149" t="str">
        <f ca="1">IF(IFERROR(INDIRECT(CONCATENATE("'UNITCOST ITEMS (Data Entry)'!C",IFERROR(SUM(MATCH(A36,'UNITCOST ITEMS (Data Entry)'!$A$3:$A$504,0),2),""))),"")=0,"",IFERROR(INDIRECT(CONCATENATE("'UNITCOST ITEMS (Data Entry)'!C",IFERROR(SUM(MATCH(A36,'UNITCOST ITEMS (Data Entry)'!$A$3:$A$504,0),2),""))),""))</f>
        <v/>
      </c>
      <c r="L36" s="85" t="str">
        <f t="shared" ca="1" si="0"/>
        <v/>
      </c>
    </row>
    <row r="37" spans="1:12" s="85" customFormat="1" x14ac:dyDescent="0.25">
      <c r="A37" s="148">
        <f t="shared" si="1"/>
        <v>29</v>
      </c>
      <c r="B37" s="157" t="str">
        <f ca="1">IF(IFERROR(INDIRECT(CONCATENATE("'UNITCOST ITEMS (Data Entry)'!D",IFERROR(SUM(MATCH(A37,'UNITCOST ITEMS (Data Entry)'!$A$3:$A$504,0),2),""))),"")=0,"",IFERROR(INDIRECT(CONCATENATE("'UNITCOST ITEMS (Data Entry)'!D",IFERROR(SUM(MATCH(A37,'UNITCOST ITEMS (Data Entry)'!$A$3:$A$504,0),2),""))),""))</f>
        <v/>
      </c>
      <c r="C37" s="236" t="str">
        <f ca="1">IF(IFERROR(INDIRECT(CONCATENATE("'UNITCOST ITEMS (Data Entry)'!E",IFERROR(SUM(MATCH(A37,'UNITCOST ITEMS (Data Entry)'!$A$3:$A$504,0),2),""))),"")=0,"",IFERROR(INDIRECT(CONCATENATE("'UNITCOST ITEMS (Data Entry)'!E",IFERROR(SUM(MATCH(A37,'UNITCOST ITEMS (Data Entry)'!$A$3:$A$504,0),2),""))),""))</f>
        <v/>
      </c>
      <c r="D37" s="237"/>
      <c r="E37" s="155" t="str">
        <f ca="1">IF(IFERROR(INDIRECT(CONCATENATE("'UNITCOST ITEMS (Data Entry)'!F",IFERROR(SUM(MATCH(A37,'UNITCOST ITEMS (Data Entry)'!$A$3:$A$504,0),2),""))),"")=0,"",IFERROR(INDIRECT(CONCATENATE("'UNITCOST ITEMS (Data Entry)'!F",IFERROR(SUM(MATCH(A37,'UNITCOST ITEMS (Data Entry)'!$A$3:$A$504,0),2),""))),""))</f>
        <v/>
      </c>
      <c r="F37" s="155" t="str">
        <f ca="1">IF(IFERROR(INDIRECT(CONCATENATE("'UNITCOST ITEMS (Data Entry)'!G",IFERROR(SUM(MATCH(A37,'UNITCOST ITEMS (Data Entry)'!$A$3:$A$504,0),2),""))),"")=0,"",IFERROR(INDIRECT(CONCATENATE("'UNITCOST ITEMS (Data Entry)'!G",IFERROR(SUM(MATCH(A37,'UNITCOST ITEMS (Data Entry)'!$A$3:$A$504,0),2),""))),""))</f>
        <v/>
      </c>
      <c r="G37" s="152" t="str">
        <f ca="1">IF(IFERROR(INDIRECT(CONCATENATE("'UNITCOST ITEMS (Data Entry)'!H",IFERROR(SUM(MATCH(A37,'UNITCOST ITEMS (Data Entry)'!$A$3:$A$504,0),2),""))),"")=0,"",IFERROR(INDIRECT(CONCATENATE("'UNITCOST ITEMS (Data Entry)'!H",IFERROR(SUM(MATCH(A37,'UNITCOST ITEMS (Data Entry)'!$A$3:$A$504,0),2),""))),""))</f>
        <v/>
      </c>
      <c r="H37" s="152" t="str">
        <f ca="1">IF(IFERROR(INDIRECT(CONCATENATE("'UNITCOST ITEMS (Data Entry)'!I",IFERROR(SUM(MATCH(A37,'UNITCOST ITEMS (Data Entry)'!$A$3:$A$504,0),2),""))),"")=0,"",IFERROR(INDIRECT(CONCATENATE("'UNITCOST ITEMS (Data Entry)'!I",IFERROR(SUM(MATCH(A37,'UNITCOST ITEMS (Data Entry)'!$A$3:$A$504,0),2),""))),""))</f>
        <v/>
      </c>
      <c r="I37" s="153" t="str">
        <f ca="1">IF(K37=2,"",IF(IFERROR(INDIRECT(CONCATENATE("'UNITCOST ITEMS (Data Entry)'!J",IFERROR(SUM(MATCH(A37,'UNITCOST ITEMS (Data Entry)'!$A$3:$A$504,0),2),""))),"")=0,"",IFERROR(INDIRECT(CONCATENATE("'UNITCOST ITEMS (Data Entry)'!J",IFERROR(SUM(MATCH(A37,'UNITCOST ITEMS (Data Entry)'!$A$3:$A$504,0),2),""))),"")))</f>
        <v/>
      </c>
      <c r="J37" s="89"/>
      <c r="K37" s="149" t="str">
        <f ca="1">IF(IFERROR(INDIRECT(CONCATENATE("'UNITCOST ITEMS (Data Entry)'!C",IFERROR(SUM(MATCH(A37,'UNITCOST ITEMS (Data Entry)'!$A$3:$A$504,0),2),""))),"")=0,"",IFERROR(INDIRECT(CONCATENATE("'UNITCOST ITEMS (Data Entry)'!C",IFERROR(SUM(MATCH(A37,'UNITCOST ITEMS (Data Entry)'!$A$3:$A$504,0),2),""))),""))</f>
        <v/>
      </c>
      <c r="L37" s="85" t="str">
        <f t="shared" ca="1" si="0"/>
        <v/>
      </c>
    </row>
    <row r="38" spans="1:12" s="85" customFormat="1" x14ac:dyDescent="0.25">
      <c r="A38" s="148">
        <f t="shared" si="1"/>
        <v>30</v>
      </c>
      <c r="B38" s="157" t="str">
        <f ca="1">IF(IFERROR(INDIRECT(CONCATENATE("'UNITCOST ITEMS (Data Entry)'!D",IFERROR(SUM(MATCH(A38,'UNITCOST ITEMS (Data Entry)'!$A$3:$A$504,0),2),""))),"")=0,"",IFERROR(INDIRECT(CONCATENATE("'UNITCOST ITEMS (Data Entry)'!D",IFERROR(SUM(MATCH(A38,'UNITCOST ITEMS (Data Entry)'!$A$3:$A$504,0),2),""))),""))</f>
        <v/>
      </c>
      <c r="C38" s="236" t="str">
        <f ca="1">IF(IFERROR(INDIRECT(CONCATENATE("'UNITCOST ITEMS (Data Entry)'!E",IFERROR(SUM(MATCH(A38,'UNITCOST ITEMS (Data Entry)'!$A$3:$A$504,0),2),""))),"")=0,"",IFERROR(INDIRECT(CONCATENATE("'UNITCOST ITEMS (Data Entry)'!E",IFERROR(SUM(MATCH(A38,'UNITCOST ITEMS (Data Entry)'!$A$3:$A$504,0),2),""))),""))</f>
        <v/>
      </c>
      <c r="D38" s="237"/>
      <c r="E38" s="155" t="str">
        <f ca="1">IF(IFERROR(INDIRECT(CONCATENATE("'UNITCOST ITEMS (Data Entry)'!F",IFERROR(SUM(MATCH(A38,'UNITCOST ITEMS (Data Entry)'!$A$3:$A$504,0),2),""))),"")=0,"",IFERROR(INDIRECT(CONCATENATE("'UNITCOST ITEMS (Data Entry)'!F",IFERROR(SUM(MATCH(A38,'UNITCOST ITEMS (Data Entry)'!$A$3:$A$504,0),2),""))),""))</f>
        <v/>
      </c>
      <c r="F38" s="155" t="str">
        <f ca="1">IF(IFERROR(INDIRECT(CONCATENATE("'UNITCOST ITEMS (Data Entry)'!G",IFERROR(SUM(MATCH(A38,'UNITCOST ITEMS (Data Entry)'!$A$3:$A$504,0),2),""))),"")=0,"",IFERROR(INDIRECT(CONCATENATE("'UNITCOST ITEMS (Data Entry)'!G",IFERROR(SUM(MATCH(A38,'UNITCOST ITEMS (Data Entry)'!$A$3:$A$504,0),2),""))),""))</f>
        <v/>
      </c>
      <c r="G38" s="152" t="str">
        <f ca="1">IF(IFERROR(INDIRECT(CONCATENATE("'UNITCOST ITEMS (Data Entry)'!H",IFERROR(SUM(MATCH(A38,'UNITCOST ITEMS (Data Entry)'!$A$3:$A$504,0),2),""))),"")=0,"",IFERROR(INDIRECT(CONCATENATE("'UNITCOST ITEMS (Data Entry)'!H",IFERROR(SUM(MATCH(A38,'UNITCOST ITEMS (Data Entry)'!$A$3:$A$504,0),2),""))),""))</f>
        <v/>
      </c>
      <c r="H38" s="152" t="str">
        <f ca="1">IF(IFERROR(INDIRECT(CONCATENATE("'UNITCOST ITEMS (Data Entry)'!I",IFERROR(SUM(MATCH(A38,'UNITCOST ITEMS (Data Entry)'!$A$3:$A$504,0),2),""))),"")=0,"",IFERROR(INDIRECT(CONCATENATE("'UNITCOST ITEMS (Data Entry)'!I",IFERROR(SUM(MATCH(A38,'UNITCOST ITEMS (Data Entry)'!$A$3:$A$504,0),2),""))),""))</f>
        <v/>
      </c>
      <c r="I38" s="153" t="str">
        <f ca="1">IF(K38=2,"",IF(IFERROR(INDIRECT(CONCATENATE("'UNITCOST ITEMS (Data Entry)'!J",IFERROR(SUM(MATCH(A38,'UNITCOST ITEMS (Data Entry)'!$A$3:$A$504,0),2),""))),"")=0,"",IFERROR(INDIRECT(CONCATENATE("'UNITCOST ITEMS (Data Entry)'!J",IFERROR(SUM(MATCH(A38,'UNITCOST ITEMS (Data Entry)'!$A$3:$A$504,0),2),""))),"")))</f>
        <v/>
      </c>
      <c r="J38" s="89"/>
      <c r="K38" s="149" t="str">
        <f ca="1">IF(IFERROR(INDIRECT(CONCATENATE("'UNITCOST ITEMS (Data Entry)'!C",IFERROR(SUM(MATCH(A38,'UNITCOST ITEMS (Data Entry)'!$A$3:$A$504,0),2),""))),"")=0,"",IFERROR(INDIRECT(CONCATENATE("'UNITCOST ITEMS (Data Entry)'!C",IFERROR(SUM(MATCH(A38,'UNITCOST ITEMS (Data Entry)'!$A$3:$A$504,0),2),""))),""))</f>
        <v/>
      </c>
      <c r="L38" s="85" t="str">
        <f t="shared" ca="1" si="0"/>
        <v/>
      </c>
    </row>
    <row r="39" spans="1:12" s="85" customFormat="1" x14ac:dyDescent="0.25">
      <c r="A39" s="148">
        <f t="shared" si="1"/>
        <v>31</v>
      </c>
      <c r="B39" s="157" t="str">
        <f ca="1">IF(IFERROR(INDIRECT(CONCATENATE("'UNITCOST ITEMS (Data Entry)'!D",IFERROR(SUM(MATCH(A39,'UNITCOST ITEMS (Data Entry)'!$A$3:$A$504,0),2),""))),"")=0,"",IFERROR(INDIRECT(CONCATENATE("'UNITCOST ITEMS (Data Entry)'!D",IFERROR(SUM(MATCH(A39,'UNITCOST ITEMS (Data Entry)'!$A$3:$A$504,0),2),""))),""))</f>
        <v/>
      </c>
      <c r="C39" s="236" t="str">
        <f ca="1">IF(IFERROR(INDIRECT(CONCATENATE("'UNITCOST ITEMS (Data Entry)'!E",IFERROR(SUM(MATCH(A39,'UNITCOST ITEMS (Data Entry)'!$A$3:$A$504,0),2),""))),"")=0,"",IFERROR(INDIRECT(CONCATENATE("'UNITCOST ITEMS (Data Entry)'!E",IFERROR(SUM(MATCH(A39,'UNITCOST ITEMS (Data Entry)'!$A$3:$A$504,0),2),""))),""))</f>
        <v/>
      </c>
      <c r="D39" s="237"/>
      <c r="E39" s="155" t="str">
        <f ca="1">IF(IFERROR(INDIRECT(CONCATENATE("'UNITCOST ITEMS (Data Entry)'!F",IFERROR(SUM(MATCH(A39,'UNITCOST ITEMS (Data Entry)'!$A$3:$A$504,0),2),""))),"")=0,"",IFERROR(INDIRECT(CONCATENATE("'UNITCOST ITEMS (Data Entry)'!F",IFERROR(SUM(MATCH(A39,'UNITCOST ITEMS (Data Entry)'!$A$3:$A$504,0),2),""))),""))</f>
        <v/>
      </c>
      <c r="F39" s="155" t="str">
        <f ca="1">IF(IFERROR(INDIRECT(CONCATENATE("'UNITCOST ITEMS (Data Entry)'!G",IFERROR(SUM(MATCH(A39,'UNITCOST ITEMS (Data Entry)'!$A$3:$A$504,0),2),""))),"")=0,"",IFERROR(INDIRECT(CONCATENATE("'UNITCOST ITEMS (Data Entry)'!G",IFERROR(SUM(MATCH(A39,'UNITCOST ITEMS (Data Entry)'!$A$3:$A$504,0),2),""))),""))</f>
        <v/>
      </c>
      <c r="G39" s="152" t="str">
        <f ca="1">IF(IFERROR(INDIRECT(CONCATENATE("'UNITCOST ITEMS (Data Entry)'!H",IFERROR(SUM(MATCH(A39,'UNITCOST ITEMS (Data Entry)'!$A$3:$A$504,0),2),""))),"")=0,"",IFERROR(INDIRECT(CONCATENATE("'UNITCOST ITEMS (Data Entry)'!H",IFERROR(SUM(MATCH(A39,'UNITCOST ITEMS (Data Entry)'!$A$3:$A$504,0),2),""))),""))</f>
        <v/>
      </c>
      <c r="H39" s="152" t="str">
        <f ca="1">IF(IFERROR(INDIRECT(CONCATENATE("'UNITCOST ITEMS (Data Entry)'!I",IFERROR(SUM(MATCH(A39,'UNITCOST ITEMS (Data Entry)'!$A$3:$A$504,0),2),""))),"")=0,"",IFERROR(INDIRECT(CONCATENATE("'UNITCOST ITEMS (Data Entry)'!I",IFERROR(SUM(MATCH(A39,'UNITCOST ITEMS (Data Entry)'!$A$3:$A$504,0),2),""))),""))</f>
        <v/>
      </c>
      <c r="I39" s="153" t="str">
        <f ca="1">IF(K39=2,"",IF(IFERROR(INDIRECT(CONCATENATE("'UNITCOST ITEMS (Data Entry)'!J",IFERROR(SUM(MATCH(A39,'UNITCOST ITEMS (Data Entry)'!$A$3:$A$504,0),2),""))),"")=0,"",IFERROR(INDIRECT(CONCATENATE("'UNITCOST ITEMS (Data Entry)'!J",IFERROR(SUM(MATCH(A39,'UNITCOST ITEMS (Data Entry)'!$A$3:$A$504,0),2),""))),"")))</f>
        <v/>
      </c>
      <c r="J39" s="89"/>
      <c r="K39" s="149" t="str">
        <f ca="1">IF(IFERROR(INDIRECT(CONCATENATE("'UNITCOST ITEMS (Data Entry)'!C",IFERROR(SUM(MATCH(A39,'UNITCOST ITEMS (Data Entry)'!$A$3:$A$504,0),2),""))),"")=0,"",IFERROR(INDIRECT(CONCATENATE("'UNITCOST ITEMS (Data Entry)'!C",IFERROR(SUM(MATCH(A39,'UNITCOST ITEMS (Data Entry)'!$A$3:$A$504,0),2),""))),""))</f>
        <v/>
      </c>
      <c r="L39" s="85" t="str">
        <f t="shared" ca="1" si="0"/>
        <v/>
      </c>
    </row>
    <row r="40" spans="1:12" s="85" customFormat="1" x14ac:dyDescent="0.25">
      <c r="A40" s="148">
        <f t="shared" si="1"/>
        <v>32</v>
      </c>
      <c r="B40" s="157" t="str">
        <f ca="1">IF(IFERROR(INDIRECT(CONCATENATE("'UNITCOST ITEMS (Data Entry)'!D",IFERROR(SUM(MATCH(A40,'UNITCOST ITEMS (Data Entry)'!$A$3:$A$504,0),2),""))),"")=0,"",IFERROR(INDIRECT(CONCATENATE("'UNITCOST ITEMS (Data Entry)'!D",IFERROR(SUM(MATCH(A40,'UNITCOST ITEMS (Data Entry)'!$A$3:$A$504,0),2),""))),""))</f>
        <v/>
      </c>
      <c r="C40" s="236" t="str">
        <f ca="1">IF(IFERROR(INDIRECT(CONCATENATE("'UNITCOST ITEMS (Data Entry)'!E",IFERROR(SUM(MATCH(A40,'UNITCOST ITEMS (Data Entry)'!$A$3:$A$504,0),2),""))),"")=0,"",IFERROR(INDIRECT(CONCATENATE("'UNITCOST ITEMS (Data Entry)'!E",IFERROR(SUM(MATCH(A40,'UNITCOST ITEMS (Data Entry)'!$A$3:$A$504,0),2),""))),""))</f>
        <v/>
      </c>
      <c r="D40" s="237"/>
      <c r="E40" s="155" t="str">
        <f ca="1">IF(IFERROR(INDIRECT(CONCATENATE("'UNITCOST ITEMS (Data Entry)'!F",IFERROR(SUM(MATCH(A40,'UNITCOST ITEMS (Data Entry)'!$A$3:$A$504,0),2),""))),"")=0,"",IFERROR(INDIRECT(CONCATENATE("'UNITCOST ITEMS (Data Entry)'!F",IFERROR(SUM(MATCH(A40,'UNITCOST ITEMS (Data Entry)'!$A$3:$A$504,0),2),""))),""))</f>
        <v/>
      </c>
      <c r="F40" s="155" t="str">
        <f ca="1">IF(IFERROR(INDIRECT(CONCATENATE("'UNITCOST ITEMS (Data Entry)'!G",IFERROR(SUM(MATCH(A40,'UNITCOST ITEMS (Data Entry)'!$A$3:$A$504,0),2),""))),"")=0,"",IFERROR(INDIRECT(CONCATENATE("'UNITCOST ITEMS (Data Entry)'!G",IFERROR(SUM(MATCH(A40,'UNITCOST ITEMS (Data Entry)'!$A$3:$A$504,0),2),""))),""))</f>
        <v/>
      </c>
      <c r="G40" s="152" t="str">
        <f ca="1">IF(IFERROR(INDIRECT(CONCATENATE("'UNITCOST ITEMS (Data Entry)'!H",IFERROR(SUM(MATCH(A40,'UNITCOST ITEMS (Data Entry)'!$A$3:$A$504,0),2),""))),"")=0,"",IFERROR(INDIRECT(CONCATENATE("'UNITCOST ITEMS (Data Entry)'!H",IFERROR(SUM(MATCH(A40,'UNITCOST ITEMS (Data Entry)'!$A$3:$A$504,0),2),""))),""))</f>
        <v/>
      </c>
      <c r="H40" s="152" t="str">
        <f ca="1">IF(IFERROR(INDIRECT(CONCATENATE("'UNITCOST ITEMS (Data Entry)'!I",IFERROR(SUM(MATCH(A40,'UNITCOST ITEMS (Data Entry)'!$A$3:$A$504,0),2),""))),"")=0,"",IFERROR(INDIRECT(CONCATENATE("'UNITCOST ITEMS (Data Entry)'!I",IFERROR(SUM(MATCH(A40,'UNITCOST ITEMS (Data Entry)'!$A$3:$A$504,0),2),""))),""))</f>
        <v/>
      </c>
      <c r="I40" s="153" t="str">
        <f ca="1">IF(K40=2,"",IF(IFERROR(INDIRECT(CONCATENATE("'UNITCOST ITEMS (Data Entry)'!J",IFERROR(SUM(MATCH(A40,'UNITCOST ITEMS (Data Entry)'!$A$3:$A$504,0),2),""))),"")=0,"",IFERROR(INDIRECT(CONCATENATE("'UNITCOST ITEMS (Data Entry)'!J",IFERROR(SUM(MATCH(A40,'UNITCOST ITEMS (Data Entry)'!$A$3:$A$504,0),2),""))),"")))</f>
        <v/>
      </c>
      <c r="J40" s="89"/>
      <c r="K40" s="149" t="str">
        <f ca="1">IF(IFERROR(INDIRECT(CONCATENATE("'UNITCOST ITEMS (Data Entry)'!C",IFERROR(SUM(MATCH(A40,'UNITCOST ITEMS (Data Entry)'!$A$3:$A$504,0),2),""))),"")=0,"",IFERROR(INDIRECT(CONCATENATE("'UNITCOST ITEMS (Data Entry)'!C",IFERROR(SUM(MATCH(A40,'UNITCOST ITEMS (Data Entry)'!$A$3:$A$504,0),2),""))),""))</f>
        <v/>
      </c>
      <c r="L40" s="85" t="str">
        <f t="shared" ca="1" si="0"/>
        <v/>
      </c>
    </row>
    <row r="41" spans="1:12" s="85" customFormat="1" x14ac:dyDescent="0.25">
      <c r="A41" s="148">
        <f t="shared" si="1"/>
        <v>33</v>
      </c>
      <c r="B41" s="157" t="str">
        <f ca="1">IF(IFERROR(INDIRECT(CONCATENATE("'UNITCOST ITEMS (Data Entry)'!D",IFERROR(SUM(MATCH(A41,'UNITCOST ITEMS (Data Entry)'!$A$3:$A$504,0),2),""))),"")=0,"",IFERROR(INDIRECT(CONCATENATE("'UNITCOST ITEMS (Data Entry)'!D",IFERROR(SUM(MATCH(A41,'UNITCOST ITEMS (Data Entry)'!$A$3:$A$504,0),2),""))),""))</f>
        <v/>
      </c>
      <c r="C41" s="236" t="str">
        <f ca="1">IF(IFERROR(INDIRECT(CONCATENATE("'UNITCOST ITEMS (Data Entry)'!E",IFERROR(SUM(MATCH(A41,'UNITCOST ITEMS (Data Entry)'!$A$3:$A$504,0),2),""))),"")=0,"",IFERROR(INDIRECT(CONCATENATE("'UNITCOST ITEMS (Data Entry)'!E",IFERROR(SUM(MATCH(A41,'UNITCOST ITEMS (Data Entry)'!$A$3:$A$504,0),2),""))),""))</f>
        <v/>
      </c>
      <c r="D41" s="237"/>
      <c r="E41" s="155" t="str">
        <f ca="1">IF(IFERROR(INDIRECT(CONCATENATE("'UNITCOST ITEMS (Data Entry)'!F",IFERROR(SUM(MATCH(A41,'UNITCOST ITEMS (Data Entry)'!$A$3:$A$504,0),2),""))),"")=0,"",IFERROR(INDIRECT(CONCATENATE("'UNITCOST ITEMS (Data Entry)'!F",IFERROR(SUM(MATCH(A41,'UNITCOST ITEMS (Data Entry)'!$A$3:$A$504,0),2),""))),""))</f>
        <v/>
      </c>
      <c r="F41" s="155" t="str">
        <f ca="1">IF(IFERROR(INDIRECT(CONCATENATE("'UNITCOST ITEMS (Data Entry)'!G",IFERROR(SUM(MATCH(A41,'UNITCOST ITEMS (Data Entry)'!$A$3:$A$504,0),2),""))),"")=0,"",IFERROR(INDIRECT(CONCATENATE("'UNITCOST ITEMS (Data Entry)'!G",IFERROR(SUM(MATCH(A41,'UNITCOST ITEMS (Data Entry)'!$A$3:$A$504,0),2),""))),""))</f>
        <v/>
      </c>
      <c r="G41" s="152" t="str">
        <f ca="1">IF(IFERROR(INDIRECT(CONCATENATE("'UNITCOST ITEMS (Data Entry)'!H",IFERROR(SUM(MATCH(A41,'UNITCOST ITEMS (Data Entry)'!$A$3:$A$504,0),2),""))),"")=0,"",IFERROR(INDIRECT(CONCATENATE("'UNITCOST ITEMS (Data Entry)'!H",IFERROR(SUM(MATCH(A41,'UNITCOST ITEMS (Data Entry)'!$A$3:$A$504,0),2),""))),""))</f>
        <v/>
      </c>
      <c r="H41" s="152" t="str">
        <f ca="1">IF(IFERROR(INDIRECT(CONCATENATE("'UNITCOST ITEMS (Data Entry)'!I",IFERROR(SUM(MATCH(A41,'UNITCOST ITEMS (Data Entry)'!$A$3:$A$504,0),2),""))),"")=0,"",IFERROR(INDIRECT(CONCATENATE("'UNITCOST ITEMS (Data Entry)'!I",IFERROR(SUM(MATCH(A41,'UNITCOST ITEMS (Data Entry)'!$A$3:$A$504,0),2),""))),""))</f>
        <v/>
      </c>
      <c r="I41" s="153" t="str">
        <f ca="1">IF(K41=2,"",IF(IFERROR(INDIRECT(CONCATENATE("'UNITCOST ITEMS (Data Entry)'!J",IFERROR(SUM(MATCH(A41,'UNITCOST ITEMS (Data Entry)'!$A$3:$A$504,0),2),""))),"")=0,"",IFERROR(INDIRECT(CONCATENATE("'UNITCOST ITEMS (Data Entry)'!J",IFERROR(SUM(MATCH(A41,'UNITCOST ITEMS (Data Entry)'!$A$3:$A$504,0),2),""))),"")))</f>
        <v/>
      </c>
      <c r="J41" s="89"/>
      <c r="K41" s="149" t="str">
        <f ca="1">IF(IFERROR(INDIRECT(CONCATENATE("'UNITCOST ITEMS (Data Entry)'!C",IFERROR(SUM(MATCH(A41,'UNITCOST ITEMS (Data Entry)'!$A$3:$A$504,0),2),""))),"")=0,"",IFERROR(INDIRECT(CONCATENATE("'UNITCOST ITEMS (Data Entry)'!C",IFERROR(SUM(MATCH(A41,'UNITCOST ITEMS (Data Entry)'!$A$3:$A$504,0),2),""))),""))</f>
        <v/>
      </c>
      <c r="L41" s="85" t="str">
        <f t="shared" ca="1" si="0"/>
        <v/>
      </c>
    </row>
    <row r="42" spans="1:12" s="85" customFormat="1" x14ac:dyDescent="0.25">
      <c r="A42" s="148">
        <f t="shared" si="1"/>
        <v>34</v>
      </c>
      <c r="B42" s="157" t="str">
        <f ca="1">IF(IFERROR(INDIRECT(CONCATENATE("'UNITCOST ITEMS (Data Entry)'!D",IFERROR(SUM(MATCH(A42,'UNITCOST ITEMS (Data Entry)'!$A$3:$A$504,0),2),""))),"")=0,"",IFERROR(INDIRECT(CONCATENATE("'UNITCOST ITEMS (Data Entry)'!D",IFERROR(SUM(MATCH(A42,'UNITCOST ITEMS (Data Entry)'!$A$3:$A$504,0),2),""))),""))</f>
        <v/>
      </c>
      <c r="C42" s="236" t="str">
        <f ca="1">IF(IFERROR(INDIRECT(CONCATENATE("'UNITCOST ITEMS (Data Entry)'!E",IFERROR(SUM(MATCH(A42,'UNITCOST ITEMS (Data Entry)'!$A$3:$A$504,0),2),""))),"")=0,"",IFERROR(INDIRECT(CONCATENATE("'UNITCOST ITEMS (Data Entry)'!E",IFERROR(SUM(MATCH(A42,'UNITCOST ITEMS (Data Entry)'!$A$3:$A$504,0),2),""))),""))</f>
        <v/>
      </c>
      <c r="D42" s="237"/>
      <c r="E42" s="155" t="str">
        <f ca="1">IF(IFERROR(INDIRECT(CONCATENATE("'UNITCOST ITEMS (Data Entry)'!F",IFERROR(SUM(MATCH(A42,'UNITCOST ITEMS (Data Entry)'!$A$3:$A$504,0),2),""))),"")=0,"",IFERROR(INDIRECT(CONCATENATE("'UNITCOST ITEMS (Data Entry)'!F",IFERROR(SUM(MATCH(A42,'UNITCOST ITEMS (Data Entry)'!$A$3:$A$504,0),2),""))),""))</f>
        <v/>
      </c>
      <c r="F42" s="155" t="str">
        <f ca="1">IF(IFERROR(INDIRECT(CONCATENATE("'UNITCOST ITEMS (Data Entry)'!G",IFERROR(SUM(MATCH(A42,'UNITCOST ITEMS (Data Entry)'!$A$3:$A$504,0),2),""))),"")=0,"",IFERROR(INDIRECT(CONCATENATE("'UNITCOST ITEMS (Data Entry)'!G",IFERROR(SUM(MATCH(A42,'UNITCOST ITEMS (Data Entry)'!$A$3:$A$504,0),2),""))),""))</f>
        <v/>
      </c>
      <c r="G42" s="152" t="str">
        <f ca="1">IF(IFERROR(INDIRECT(CONCATENATE("'UNITCOST ITEMS (Data Entry)'!H",IFERROR(SUM(MATCH(A42,'UNITCOST ITEMS (Data Entry)'!$A$3:$A$504,0),2),""))),"")=0,"",IFERROR(INDIRECT(CONCATENATE("'UNITCOST ITEMS (Data Entry)'!H",IFERROR(SUM(MATCH(A42,'UNITCOST ITEMS (Data Entry)'!$A$3:$A$504,0),2),""))),""))</f>
        <v/>
      </c>
      <c r="H42" s="152" t="str">
        <f ca="1">IF(IFERROR(INDIRECT(CONCATENATE("'UNITCOST ITEMS (Data Entry)'!I",IFERROR(SUM(MATCH(A42,'UNITCOST ITEMS (Data Entry)'!$A$3:$A$504,0),2),""))),"")=0,"",IFERROR(INDIRECT(CONCATENATE("'UNITCOST ITEMS (Data Entry)'!I",IFERROR(SUM(MATCH(A42,'UNITCOST ITEMS (Data Entry)'!$A$3:$A$504,0),2),""))),""))</f>
        <v/>
      </c>
      <c r="I42" s="153" t="str">
        <f ca="1">IF(K42=2,"",IF(IFERROR(INDIRECT(CONCATENATE("'UNITCOST ITEMS (Data Entry)'!J",IFERROR(SUM(MATCH(A42,'UNITCOST ITEMS (Data Entry)'!$A$3:$A$504,0),2),""))),"")=0,"",IFERROR(INDIRECT(CONCATENATE("'UNITCOST ITEMS (Data Entry)'!J",IFERROR(SUM(MATCH(A42,'UNITCOST ITEMS (Data Entry)'!$A$3:$A$504,0),2),""))),"")))</f>
        <v/>
      </c>
      <c r="J42" s="89"/>
      <c r="K42" s="149" t="str">
        <f ca="1">IF(IFERROR(INDIRECT(CONCATENATE("'UNITCOST ITEMS (Data Entry)'!C",IFERROR(SUM(MATCH(A42,'UNITCOST ITEMS (Data Entry)'!$A$3:$A$504,0),2),""))),"")=0,"",IFERROR(INDIRECT(CONCATENATE("'UNITCOST ITEMS (Data Entry)'!C",IFERROR(SUM(MATCH(A42,'UNITCOST ITEMS (Data Entry)'!$A$3:$A$504,0),2),""))),""))</f>
        <v/>
      </c>
      <c r="L42" s="85" t="str">
        <f t="shared" ca="1" si="0"/>
        <v/>
      </c>
    </row>
    <row r="43" spans="1:12" s="85" customFormat="1" x14ac:dyDescent="0.25">
      <c r="A43" s="148">
        <f t="shared" si="1"/>
        <v>35</v>
      </c>
      <c r="B43" s="157" t="str">
        <f ca="1">IF(IFERROR(INDIRECT(CONCATENATE("'UNITCOST ITEMS (Data Entry)'!D",IFERROR(SUM(MATCH(A43,'UNITCOST ITEMS (Data Entry)'!$A$3:$A$504,0),2),""))),"")=0,"",IFERROR(INDIRECT(CONCATENATE("'UNITCOST ITEMS (Data Entry)'!D",IFERROR(SUM(MATCH(A43,'UNITCOST ITEMS (Data Entry)'!$A$3:$A$504,0),2),""))),""))</f>
        <v/>
      </c>
      <c r="C43" s="236" t="str">
        <f ca="1">IF(IFERROR(INDIRECT(CONCATENATE("'UNITCOST ITEMS (Data Entry)'!E",IFERROR(SUM(MATCH(A43,'UNITCOST ITEMS (Data Entry)'!$A$3:$A$504,0),2),""))),"")=0,"",IFERROR(INDIRECT(CONCATENATE("'UNITCOST ITEMS (Data Entry)'!E",IFERROR(SUM(MATCH(A43,'UNITCOST ITEMS (Data Entry)'!$A$3:$A$504,0),2),""))),""))</f>
        <v/>
      </c>
      <c r="D43" s="237"/>
      <c r="E43" s="155" t="str">
        <f ca="1">IF(IFERROR(INDIRECT(CONCATENATE("'UNITCOST ITEMS (Data Entry)'!F",IFERROR(SUM(MATCH(A43,'UNITCOST ITEMS (Data Entry)'!$A$3:$A$504,0),2),""))),"")=0,"",IFERROR(INDIRECT(CONCATENATE("'UNITCOST ITEMS (Data Entry)'!F",IFERROR(SUM(MATCH(A43,'UNITCOST ITEMS (Data Entry)'!$A$3:$A$504,0),2),""))),""))</f>
        <v/>
      </c>
      <c r="F43" s="155" t="str">
        <f ca="1">IF(IFERROR(INDIRECT(CONCATENATE("'UNITCOST ITEMS (Data Entry)'!G",IFERROR(SUM(MATCH(A43,'UNITCOST ITEMS (Data Entry)'!$A$3:$A$504,0),2),""))),"")=0,"",IFERROR(INDIRECT(CONCATENATE("'UNITCOST ITEMS (Data Entry)'!G",IFERROR(SUM(MATCH(A43,'UNITCOST ITEMS (Data Entry)'!$A$3:$A$504,0),2),""))),""))</f>
        <v/>
      </c>
      <c r="G43" s="152" t="str">
        <f ca="1">IF(IFERROR(INDIRECT(CONCATENATE("'UNITCOST ITEMS (Data Entry)'!H",IFERROR(SUM(MATCH(A43,'UNITCOST ITEMS (Data Entry)'!$A$3:$A$504,0),2),""))),"")=0,"",IFERROR(INDIRECT(CONCATENATE("'UNITCOST ITEMS (Data Entry)'!H",IFERROR(SUM(MATCH(A43,'UNITCOST ITEMS (Data Entry)'!$A$3:$A$504,0),2),""))),""))</f>
        <v/>
      </c>
      <c r="H43" s="152" t="str">
        <f ca="1">IF(IFERROR(INDIRECT(CONCATENATE("'UNITCOST ITEMS (Data Entry)'!I",IFERROR(SUM(MATCH(A43,'UNITCOST ITEMS (Data Entry)'!$A$3:$A$504,0),2),""))),"")=0,"",IFERROR(INDIRECT(CONCATENATE("'UNITCOST ITEMS (Data Entry)'!I",IFERROR(SUM(MATCH(A43,'UNITCOST ITEMS (Data Entry)'!$A$3:$A$504,0),2),""))),""))</f>
        <v/>
      </c>
      <c r="I43" s="153" t="str">
        <f ca="1">IF(K43=2,"",IF(IFERROR(INDIRECT(CONCATENATE("'UNITCOST ITEMS (Data Entry)'!J",IFERROR(SUM(MATCH(A43,'UNITCOST ITEMS (Data Entry)'!$A$3:$A$504,0),2),""))),"")=0,"",IFERROR(INDIRECT(CONCATENATE("'UNITCOST ITEMS (Data Entry)'!J",IFERROR(SUM(MATCH(A43,'UNITCOST ITEMS (Data Entry)'!$A$3:$A$504,0),2),""))),"")))</f>
        <v/>
      </c>
      <c r="J43" s="89"/>
      <c r="K43" s="149" t="str">
        <f ca="1">IF(IFERROR(INDIRECT(CONCATENATE("'UNITCOST ITEMS (Data Entry)'!C",IFERROR(SUM(MATCH(A43,'UNITCOST ITEMS (Data Entry)'!$A$3:$A$504,0),2),""))),"")=0,"",IFERROR(INDIRECT(CONCATENATE("'UNITCOST ITEMS (Data Entry)'!C",IFERROR(SUM(MATCH(A43,'UNITCOST ITEMS (Data Entry)'!$A$3:$A$504,0),2),""))),""))</f>
        <v/>
      </c>
      <c r="L43" s="85" t="str">
        <f t="shared" ca="1" si="0"/>
        <v/>
      </c>
    </row>
    <row r="44" spans="1:12" s="85" customFormat="1" x14ac:dyDescent="0.25">
      <c r="A44" s="148">
        <f t="shared" si="1"/>
        <v>36</v>
      </c>
      <c r="B44" s="157" t="str">
        <f ca="1">IF(IFERROR(INDIRECT(CONCATENATE("'UNITCOST ITEMS (Data Entry)'!D",IFERROR(SUM(MATCH(A44,'UNITCOST ITEMS (Data Entry)'!$A$3:$A$504,0),2),""))),"")=0,"",IFERROR(INDIRECT(CONCATENATE("'UNITCOST ITEMS (Data Entry)'!D",IFERROR(SUM(MATCH(A44,'UNITCOST ITEMS (Data Entry)'!$A$3:$A$504,0),2),""))),""))</f>
        <v/>
      </c>
      <c r="C44" s="236" t="str">
        <f ca="1">IF(IFERROR(INDIRECT(CONCATENATE("'UNITCOST ITEMS (Data Entry)'!E",IFERROR(SUM(MATCH(A44,'UNITCOST ITEMS (Data Entry)'!$A$3:$A$504,0),2),""))),"")=0,"",IFERROR(INDIRECT(CONCATENATE("'UNITCOST ITEMS (Data Entry)'!E",IFERROR(SUM(MATCH(A44,'UNITCOST ITEMS (Data Entry)'!$A$3:$A$504,0),2),""))),""))</f>
        <v/>
      </c>
      <c r="D44" s="237"/>
      <c r="E44" s="155" t="str">
        <f ca="1">IF(IFERROR(INDIRECT(CONCATENATE("'UNITCOST ITEMS (Data Entry)'!F",IFERROR(SUM(MATCH(A44,'UNITCOST ITEMS (Data Entry)'!$A$3:$A$504,0),2),""))),"")=0,"",IFERROR(INDIRECT(CONCATENATE("'UNITCOST ITEMS (Data Entry)'!F",IFERROR(SUM(MATCH(A44,'UNITCOST ITEMS (Data Entry)'!$A$3:$A$504,0),2),""))),""))</f>
        <v/>
      </c>
      <c r="F44" s="155" t="str">
        <f ca="1">IF(IFERROR(INDIRECT(CONCATENATE("'UNITCOST ITEMS (Data Entry)'!G",IFERROR(SUM(MATCH(A44,'UNITCOST ITEMS (Data Entry)'!$A$3:$A$504,0),2),""))),"")=0,"",IFERROR(INDIRECT(CONCATENATE("'UNITCOST ITEMS (Data Entry)'!G",IFERROR(SUM(MATCH(A44,'UNITCOST ITEMS (Data Entry)'!$A$3:$A$504,0),2),""))),""))</f>
        <v/>
      </c>
      <c r="G44" s="152" t="str">
        <f ca="1">IF(IFERROR(INDIRECT(CONCATENATE("'UNITCOST ITEMS (Data Entry)'!H",IFERROR(SUM(MATCH(A44,'UNITCOST ITEMS (Data Entry)'!$A$3:$A$504,0),2),""))),"")=0,"",IFERROR(INDIRECT(CONCATENATE("'UNITCOST ITEMS (Data Entry)'!H",IFERROR(SUM(MATCH(A44,'UNITCOST ITEMS (Data Entry)'!$A$3:$A$504,0),2),""))),""))</f>
        <v/>
      </c>
      <c r="H44" s="152" t="str">
        <f ca="1">IF(IFERROR(INDIRECT(CONCATENATE("'UNITCOST ITEMS (Data Entry)'!I",IFERROR(SUM(MATCH(A44,'UNITCOST ITEMS (Data Entry)'!$A$3:$A$504,0),2),""))),"")=0,"",IFERROR(INDIRECT(CONCATENATE("'UNITCOST ITEMS (Data Entry)'!I",IFERROR(SUM(MATCH(A44,'UNITCOST ITEMS (Data Entry)'!$A$3:$A$504,0),2),""))),""))</f>
        <v/>
      </c>
      <c r="I44" s="153" t="str">
        <f ca="1">IF(K44=2,"",IF(IFERROR(INDIRECT(CONCATENATE("'UNITCOST ITEMS (Data Entry)'!J",IFERROR(SUM(MATCH(A44,'UNITCOST ITEMS (Data Entry)'!$A$3:$A$504,0),2),""))),"")=0,"",IFERROR(INDIRECT(CONCATENATE("'UNITCOST ITEMS (Data Entry)'!J",IFERROR(SUM(MATCH(A44,'UNITCOST ITEMS (Data Entry)'!$A$3:$A$504,0),2),""))),"")))</f>
        <v/>
      </c>
      <c r="J44" s="89"/>
      <c r="K44" s="149" t="str">
        <f ca="1">IF(IFERROR(INDIRECT(CONCATENATE("'UNITCOST ITEMS (Data Entry)'!C",IFERROR(SUM(MATCH(A44,'UNITCOST ITEMS (Data Entry)'!$A$3:$A$504,0),2),""))),"")=0,"",IFERROR(INDIRECT(CONCATENATE("'UNITCOST ITEMS (Data Entry)'!C",IFERROR(SUM(MATCH(A44,'UNITCOST ITEMS (Data Entry)'!$A$3:$A$504,0),2),""))),""))</f>
        <v/>
      </c>
      <c r="L44" s="85" t="str">
        <f t="shared" ca="1" si="0"/>
        <v/>
      </c>
    </row>
    <row r="45" spans="1:12" s="85" customFormat="1" x14ac:dyDescent="0.25">
      <c r="A45" s="148">
        <f t="shared" si="1"/>
        <v>37</v>
      </c>
      <c r="B45" s="157" t="str">
        <f ca="1">IF(IFERROR(INDIRECT(CONCATENATE("'UNITCOST ITEMS (Data Entry)'!D",IFERROR(SUM(MATCH(A45,'UNITCOST ITEMS (Data Entry)'!$A$3:$A$504,0),2),""))),"")=0,"",IFERROR(INDIRECT(CONCATENATE("'UNITCOST ITEMS (Data Entry)'!D",IFERROR(SUM(MATCH(A45,'UNITCOST ITEMS (Data Entry)'!$A$3:$A$504,0),2),""))),""))</f>
        <v/>
      </c>
      <c r="C45" s="236" t="str">
        <f ca="1">IF(IFERROR(INDIRECT(CONCATENATE("'UNITCOST ITEMS (Data Entry)'!E",IFERROR(SUM(MATCH(A45,'UNITCOST ITEMS (Data Entry)'!$A$3:$A$504,0),2),""))),"")=0,"",IFERROR(INDIRECT(CONCATENATE("'UNITCOST ITEMS (Data Entry)'!E",IFERROR(SUM(MATCH(A45,'UNITCOST ITEMS (Data Entry)'!$A$3:$A$504,0),2),""))),""))</f>
        <v/>
      </c>
      <c r="D45" s="237"/>
      <c r="E45" s="155" t="str">
        <f ca="1">IF(IFERROR(INDIRECT(CONCATENATE("'UNITCOST ITEMS (Data Entry)'!F",IFERROR(SUM(MATCH(A45,'UNITCOST ITEMS (Data Entry)'!$A$3:$A$504,0),2),""))),"")=0,"",IFERROR(INDIRECT(CONCATENATE("'UNITCOST ITEMS (Data Entry)'!F",IFERROR(SUM(MATCH(A45,'UNITCOST ITEMS (Data Entry)'!$A$3:$A$504,0),2),""))),""))</f>
        <v/>
      </c>
      <c r="F45" s="155" t="str">
        <f ca="1">IF(IFERROR(INDIRECT(CONCATENATE("'UNITCOST ITEMS (Data Entry)'!G",IFERROR(SUM(MATCH(A45,'UNITCOST ITEMS (Data Entry)'!$A$3:$A$504,0),2),""))),"")=0,"",IFERROR(INDIRECT(CONCATENATE("'UNITCOST ITEMS (Data Entry)'!G",IFERROR(SUM(MATCH(A45,'UNITCOST ITEMS (Data Entry)'!$A$3:$A$504,0),2),""))),""))</f>
        <v/>
      </c>
      <c r="G45" s="152" t="str">
        <f ca="1">IF(IFERROR(INDIRECT(CONCATENATE("'UNITCOST ITEMS (Data Entry)'!H",IFERROR(SUM(MATCH(A45,'UNITCOST ITEMS (Data Entry)'!$A$3:$A$504,0),2),""))),"")=0,"",IFERROR(INDIRECT(CONCATENATE("'UNITCOST ITEMS (Data Entry)'!H",IFERROR(SUM(MATCH(A45,'UNITCOST ITEMS (Data Entry)'!$A$3:$A$504,0),2),""))),""))</f>
        <v/>
      </c>
      <c r="H45" s="152" t="str">
        <f ca="1">IF(IFERROR(INDIRECT(CONCATENATE("'UNITCOST ITEMS (Data Entry)'!I",IFERROR(SUM(MATCH(A45,'UNITCOST ITEMS (Data Entry)'!$A$3:$A$504,0),2),""))),"")=0,"",IFERROR(INDIRECT(CONCATENATE("'UNITCOST ITEMS (Data Entry)'!I",IFERROR(SUM(MATCH(A45,'UNITCOST ITEMS (Data Entry)'!$A$3:$A$504,0),2),""))),""))</f>
        <v/>
      </c>
      <c r="I45" s="153" t="str">
        <f ca="1">IF(K45=2,"",IF(IFERROR(INDIRECT(CONCATENATE("'UNITCOST ITEMS (Data Entry)'!J",IFERROR(SUM(MATCH(A45,'UNITCOST ITEMS (Data Entry)'!$A$3:$A$504,0),2),""))),"")=0,"",IFERROR(INDIRECT(CONCATENATE("'UNITCOST ITEMS (Data Entry)'!J",IFERROR(SUM(MATCH(A45,'UNITCOST ITEMS (Data Entry)'!$A$3:$A$504,0),2),""))),"")))</f>
        <v/>
      </c>
      <c r="J45" s="89"/>
      <c r="K45" s="149" t="str">
        <f ca="1">IF(IFERROR(INDIRECT(CONCATENATE("'UNITCOST ITEMS (Data Entry)'!C",IFERROR(SUM(MATCH(A45,'UNITCOST ITEMS (Data Entry)'!$A$3:$A$504,0),2),""))),"")=0,"",IFERROR(INDIRECT(CONCATENATE("'UNITCOST ITEMS (Data Entry)'!C",IFERROR(SUM(MATCH(A45,'UNITCOST ITEMS (Data Entry)'!$A$3:$A$504,0),2),""))),""))</f>
        <v/>
      </c>
      <c r="L45" s="85" t="str">
        <f t="shared" ca="1" si="0"/>
        <v/>
      </c>
    </row>
    <row r="46" spans="1:12" s="85" customFormat="1" x14ac:dyDescent="0.25">
      <c r="A46" s="148">
        <f t="shared" si="1"/>
        <v>38</v>
      </c>
      <c r="B46" s="157" t="str">
        <f ca="1">IF(IFERROR(INDIRECT(CONCATENATE("'UNITCOST ITEMS (Data Entry)'!D",IFERROR(SUM(MATCH(A46,'UNITCOST ITEMS (Data Entry)'!$A$3:$A$504,0),2),""))),"")=0,"",IFERROR(INDIRECT(CONCATENATE("'UNITCOST ITEMS (Data Entry)'!D",IFERROR(SUM(MATCH(A46,'UNITCOST ITEMS (Data Entry)'!$A$3:$A$504,0),2),""))),""))</f>
        <v/>
      </c>
      <c r="C46" s="236" t="str">
        <f ca="1">IF(IFERROR(INDIRECT(CONCATENATE("'UNITCOST ITEMS (Data Entry)'!E",IFERROR(SUM(MATCH(A46,'UNITCOST ITEMS (Data Entry)'!$A$3:$A$504,0),2),""))),"")=0,"",IFERROR(INDIRECT(CONCATENATE("'UNITCOST ITEMS (Data Entry)'!E",IFERROR(SUM(MATCH(A46,'UNITCOST ITEMS (Data Entry)'!$A$3:$A$504,0),2),""))),""))</f>
        <v/>
      </c>
      <c r="D46" s="237"/>
      <c r="E46" s="155" t="str">
        <f ca="1">IF(IFERROR(INDIRECT(CONCATENATE("'UNITCOST ITEMS (Data Entry)'!F",IFERROR(SUM(MATCH(A46,'UNITCOST ITEMS (Data Entry)'!$A$3:$A$504,0),2),""))),"")=0,"",IFERROR(INDIRECT(CONCATENATE("'UNITCOST ITEMS (Data Entry)'!F",IFERROR(SUM(MATCH(A46,'UNITCOST ITEMS (Data Entry)'!$A$3:$A$504,0),2),""))),""))</f>
        <v/>
      </c>
      <c r="F46" s="155" t="str">
        <f ca="1">IF(IFERROR(INDIRECT(CONCATENATE("'UNITCOST ITEMS (Data Entry)'!G",IFERROR(SUM(MATCH(A46,'UNITCOST ITEMS (Data Entry)'!$A$3:$A$504,0),2),""))),"")=0,"",IFERROR(INDIRECT(CONCATENATE("'UNITCOST ITEMS (Data Entry)'!G",IFERROR(SUM(MATCH(A46,'UNITCOST ITEMS (Data Entry)'!$A$3:$A$504,0),2),""))),""))</f>
        <v/>
      </c>
      <c r="G46" s="152" t="str">
        <f ca="1">IF(IFERROR(INDIRECT(CONCATENATE("'UNITCOST ITEMS (Data Entry)'!H",IFERROR(SUM(MATCH(A46,'UNITCOST ITEMS (Data Entry)'!$A$3:$A$504,0),2),""))),"")=0,"",IFERROR(INDIRECT(CONCATENATE("'UNITCOST ITEMS (Data Entry)'!H",IFERROR(SUM(MATCH(A46,'UNITCOST ITEMS (Data Entry)'!$A$3:$A$504,0),2),""))),""))</f>
        <v/>
      </c>
      <c r="H46" s="152" t="str">
        <f ca="1">IF(IFERROR(INDIRECT(CONCATENATE("'UNITCOST ITEMS (Data Entry)'!I",IFERROR(SUM(MATCH(A46,'UNITCOST ITEMS (Data Entry)'!$A$3:$A$504,0),2),""))),"")=0,"",IFERROR(INDIRECT(CONCATENATE("'UNITCOST ITEMS (Data Entry)'!I",IFERROR(SUM(MATCH(A46,'UNITCOST ITEMS (Data Entry)'!$A$3:$A$504,0),2),""))),""))</f>
        <v/>
      </c>
      <c r="I46" s="153" t="str">
        <f ca="1">IF(K46=2,"",IF(IFERROR(INDIRECT(CONCATENATE("'UNITCOST ITEMS (Data Entry)'!J",IFERROR(SUM(MATCH(A46,'UNITCOST ITEMS (Data Entry)'!$A$3:$A$504,0),2),""))),"")=0,"",IFERROR(INDIRECT(CONCATENATE("'UNITCOST ITEMS (Data Entry)'!J",IFERROR(SUM(MATCH(A46,'UNITCOST ITEMS (Data Entry)'!$A$3:$A$504,0),2),""))),"")))</f>
        <v/>
      </c>
      <c r="J46" s="89"/>
      <c r="K46" s="149" t="str">
        <f ca="1">IF(IFERROR(INDIRECT(CONCATENATE("'UNITCOST ITEMS (Data Entry)'!C",IFERROR(SUM(MATCH(A46,'UNITCOST ITEMS (Data Entry)'!$A$3:$A$504,0),2),""))),"")=0,"",IFERROR(INDIRECT(CONCATENATE("'UNITCOST ITEMS (Data Entry)'!C",IFERROR(SUM(MATCH(A46,'UNITCOST ITEMS (Data Entry)'!$A$3:$A$504,0),2),""))),""))</f>
        <v/>
      </c>
      <c r="L46" s="85" t="str">
        <f t="shared" ca="1" si="0"/>
        <v/>
      </c>
    </row>
    <row r="47" spans="1:12" s="85" customFormat="1" x14ac:dyDescent="0.25">
      <c r="A47" s="148">
        <f t="shared" si="1"/>
        <v>39</v>
      </c>
      <c r="B47" s="157" t="str">
        <f ca="1">IF(IFERROR(INDIRECT(CONCATENATE("'UNITCOST ITEMS (Data Entry)'!D",IFERROR(SUM(MATCH(A47,'UNITCOST ITEMS (Data Entry)'!$A$3:$A$504,0),2),""))),"")=0,"",IFERROR(INDIRECT(CONCATENATE("'UNITCOST ITEMS (Data Entry)'!D",IFERROR(SUM(MATCH(A47,'UNITCOST ITEMS (Data Entry)'!$A$3:$A$504,0),2),""))),""))</f>
        <v/>
      </c>
      <c r="C47" s="236" t="str">
        <f ca="1">IF(IFERROR(INDIRECT(CONCATENATE("'UNITCOST ITEMS (Data Entry)'!E",IFERROR(SUM(MATCH(A47,'UNITCOST ITEMS (Data Entry)'!$A$3:$A$504,0),2),""))),"")=0,"",IFERROR(INDIRECT(CONCATENATE("'UNITCOST ITEMS (Data Entry)'!E",IFERROR(SUM(MATCH(A47,'UNITCOST ITEMS (Data Entry)'!$A$3:$A$504,0),2),""))),""))</f>
        <v/>
      </c>
      <c r="D47" s="237"/>
      <c r="E47" s="155" t="str">
        <f ca="1">IF(IFERROR(INDIRECT(CONCATENATE("'UNITCOST ITEMS (Data Entry)'!F",IFERROR(SUM(MATCH(A47,'UNITCOST ITEMS (Data Entry)'!$A$3:$A$504,0),2),""))),"")=0,"",IFERROR(INDIRECT(CONCATENATE("'UNITCOST ITEMS (Data Entry)'!F",IFERROR(SUM(MATCH(A47,'UNITCOST ITEMS (Data Entry)'!$A$3:$A$504,0),2),""))),""))</f>
        <v/>
      </c>
      <c r="F47" s="155" t="str">
        <f ca="1">IF(IFERROR(INDIRECT(CONCATENATE("'UNITCOST ITEMS (Data Entry)'!G",IFERROR(SUM(MATCH(A47,'UNITCOST ITEMS (Data Entry)'!$A$3:$A$504,0),2),""))),"")=0,"",IFERROR(INDIRECT(CONCATENATE("'UNITCOST ITEMS (Data Entry)'!G",IFERROR(SUM(MATCH(A47,'UNITCOST ITEMS (Data Entry)'!$A$3:$A$504,0),2),""))),""))</f>
        <v/>
      </c>
      <c r="G47" s="152" t="str">
        <f ca="1">IF(IFERROR(INDIRECT(CONCATENATE("'UNITCOST ITEMS (Data Entry)'!H",IFERROR(SUM(MATCH(A47,'UNITCOST ITEMS (Data Entry)'!$A$3:$A$504,0),2),""))),"")=0,"",IFERROR(INDIRECT(CONCATENATE("'UNITCOST ITEMS (Data Entry)'!H",IFERROR(SUM(MATCH(A47,'UNITCOST ITEMS (Data Entry)'!$A$3:$A$504,0),2),""))),""))</f>
        <v/>
      </c>
      <c r="H47" s="152" t="str">
        <f ca="1">IF(IFERROR(INDIRECT(CONCATENATE("'UNITCOST ITEMS (Data Entry)'!I",IFERROR(SUM(MATCH(A47,'UNITCOST ITEMS (Data Entry)'!$A$3:$A$504,0),2),""))),"")=0,"",IFERROR(INDIRECT(CONCATENATE("'UNITCOST ITEMS (Data Entry)'!I",IFERROR(SUM(MATCH(A47,'UNITCOST ITEMS (Data Entry)'!$A$3:$A$504,0),2),""))),""))</f>
        <v/>
      </c>
      <c r="I47" s="153" t="str">
        <f ca="1">IF(K47=2,"",IF(IFERROR(INDIRECT(CONCATENATE("'UNITCOST ITEMS (Data Entry)'!J",IFERROR(SUM(MATCH(A47,'UNITCOST ITEMS (Data Entry)'!$A$3:$A$504,0),2),""))),"")=0,"",IFERROR(INDIRECT(CONCATENATE("'UNITCOST ITEMS (Data Entry)'!J",IFERROR(SUM(MATCH(A47,'UNITCOST ITEMS (Data Entry)'!$A$3:$A$504,0),2),""))),"")))</f>
        <v/>
      </c>
      <c r="J47" s="89"/>
      <c r="K47" s="149" t="str">
        <f ca="1">IF(IFERROR(INDIRECT(CONCATENATE("'UNITCOST ITEMS (Data Entry)'!C",IFERROR(SUM(MATCH(A47,'UNITCOST ITEMS (Data Entry)'!$A$3:$A$504,0),2),""))),"")=0,"",IFERROR(INDIRECT(CONCATENATE("'UNITCOST ITEMS (Data Entry)'!C",IFERROR(SUM(MATCH(A47,'UNITCOST ITEMS (Data Entry)'!$A$3:$A$504,0),2),""))),""))</f>
        <v/>
      </c>
      <c r="L47" s="85" t="str">
        <f t="shared" ca="1" si="0"/>
        <v/>
      </c>
    </row>
    <row r="48" spans="1:12" s="85" customFormat="1" x14ac:dyDescent="0.25">
      <c r="A48" s="148">
        <f t="shared" si="1"/>
        <v>40</v>
      </c>
      <c r="B48" s="157" t="str">
        <f ca="1">IF(IFERROR(INDIRECT(CONCATENATE("'UNITCOST ITEMS (Data Entry)'!D",IFERROR(SUM(MATCH(A48,'UNITCOST ITEMS (Data Entry)'!$A$3:$A$504,0),2),""))),"")=0,"",IFERROR(INDIRECT(CONCATENATE("'UNITCOST ITEMS (Data Entry)'!D",IFERROR(SUM(MATCH(A48,'UNITCOST ITEMS (Data Entry)'!$A$3:$A$504,0),2),""))),""))</f>
        <v/>
      </c>
      <c r="C48" s="236" t="str">
        <f ca="1">IF(IFERROR(INDIRECT(CONCATENATE("'UNITCOST ITEMS (Data Entry)'!E",IFERROR(SUM(MATCH(A48,'UNITCOST ITEMS (Data Entry)'!$A$3:$A$504,0),2),""))),"")=0,"",IFERROR(INDIRECT(CONCATENATE("'UNITCOST ITEMS (Data Entry)'!E",IFERROR(SUM(MATCH(A48,'UNITCOST ITEMS (Data Entry)'!$A$3:$A$504,0),2),""))),""))</f>
        <v/>
      </c>
      <c r="D48" s="237"/>
      <c r="E48" s="155" t="str">
        <f ca="1">IF(IFERROR(INDIRECT(CONCATENATE("'UNITCOST ITEMS (Data Entry)'!F",IFERROR(SUM(MATCH(A48,'UNITCOST ITEMS (Data Entry)'!$A$3:$A$504,0),2),""))),"")=0,"",IFERROR(INDIRECT(CONCATENATE("'UNITCOST ITEMS (Data Entry)'!F",IFERROR(SUM(MATCH(A48,'UNITCOST ITEMS (Data Entry)'!$A$3:$A$504,0),2),""))),""))</f>
        <v/>
      </c>
      <c r="F48" s="155" t="str">
        <f ca="1">IF(IFERROR(INDIRECT(CONCATENATE("'UNITCOST ITEMS (Data Entry)'!G",IFERROR(SUM(MATCH(A48,'UNITCOST ITEMS (Data Entry)'!$A$3:$A$504,0),2),""))),"")=0,"",IFERROR(INDIRECT(CONCATENATE("'UNITCOST ITEMS (Data Entry)'!G",IFERROR(SUM(MATCH(A48,'UNITCOST ITEMS (Data Entry)'!$A$3:$A$504,0),2),""))),""))</f>
        <v/>
      </c>
      <c r="G48" s="152" t="str">
        <f ca="1">IF(IFERROR(INDIRECT(CONCATENATE("'UNITCOST ITEMS (Data Entry)'!H",IFERROR(SUM(MATCH(A48,'UNITCOST ITEMS (Data Entry)'!$A$3:$A$504,0),2),""))),"")=0,"",IFERROR(INDIRECT(CONCATENATE("'UNITCOST ITEMS (Data Entry)'!H",IFERROR(SUM(MATCH(A48,'UNITCOST ITEMS (Data Entry)'!$A$3:$A$504,0),2),""))),""))</f>
        <v/>
      </c>
      <c r="H48" s="152" t="str">
        <f ca="1">IF(IFERROR(INDIRECT(CONCATENATE("'UNITCOST ITEMS (Data Entry)'!I",IFERROR(SUM(MATCH(A48,'UNITCOST ITEMS (Data Entry)'!$A$3:$A$504,0),2),""))),"")=0,"",IFERROR(INDIRECT(CONCATENATE("'UNITCOST ITEMS (Data Entry)'!I",IFERROR(SUM(MATCH(A48,'UNITCOST ITEMS (Data Entry)'!$A$3:$A$504,0),2),""))),""))</f>
        <v/>
      </c>
      <c r="I48" s="153" t="str">
        <f ca="1">IF(K48=2,"",IF(IFERROR(INDIRECT(CONCATENATE("'UNITCOST ITEMS (Data Entry)'!J",IFERROR(SUM(MATCH(A48,'UNITCOST ITEMS (Data Entry)'!$A$3:$A$504,0),2),""))),"")=0,"",IFERROR(INDIRECT(CONCATENATE("'UNITCOST ITEMS (Data Entry)'!J",IFERROR(SUM(MATCH(A48,'UNITCOST ITEMS (Data Entry)'!$A$3:$A$504,0),2),""))),"")))</f>
        <v/>
      </c>
      <c r="J48" s="89"/>
      <c r="K48" s="149" t="str">
        <f ca="1">IF(IFERROR(INDIRECT(CONCATENATE("'UNITCOST ITEMS (Data Entry)'!C",IFERROR(SUM(MATCH(A48,'UNITCOST ITEMS (Data Entry)'!$A$3:$A$504,0),2),""))),"")=0,"",IFERROR(INDIRECT(CONCATENATE("'UNITCOST ITEMS (Data Entry)'!C",IFERROR(SUM(MATCH(A48,'UNITCOST ITEMS (Data Entry)'!$A$3:$A$504,0),2),""))),""))</f>
        <v/>
      </c>
      <c r="L48" s="85" t="str">
        <f t="shared" ca="1" si="0"/>
        <v/>
      </c>
    </row>
    <row r="49" spans="1:12" s="85" customFormat="1" x14ac:dyDescent="0.25">
      <c r="A49" s="148">
        <f t="shared" si="1"/>
        <v>41</v>
      </c>
      <c r="B49" s="157" t="str">
        <f ca="1">IF(IFERROR(INDIRECT(CONCATENATE("'UNITCOST ITEMS (Data Entry)'!D",IFERROR(SUM(MATCH(A49,'UNITCOST ITEMS (Data Entry)'!$A$3:$A$504,0),2),""))),"")=0,"",IFERROR(INDIRECT(CONCATENATE("'UNITCOST ITEMS (Data Entry)'!D",IFERROR(SUM(MATCH(A49,'UNITCOST ITEMS (Data Entry)'!$A$3:$A$504,0),2),""))),""))</f>
        <v/>
      </c>
      <c r="C49" s="236" t="str">
        <f ca="1">IF(IFERROR(INDIRECT(CONCATENATE("'UNITCOST ITEMS (Data Entry)'!E",IFERROR(SUM(MATCH(A49,'UNITCOST ITEMS (Data Entry)'!$A$3:$A$504,0),2),""))),"")=0,"",IFERROR(INDIRECT(CONCATENATE("'UNITCOST ITEMS (Data Entry)'!E",IFERROR(SUM(MATCH(A49,'UNITCOST ITEMS (Data Entry)'!$A$3:$A$504,0),2),""))),""))</f>
        <v/>
      </c>
      <c r="D49" s="237"/>
      <c r="E49" s="155" t="str">
        <f ca="1">IF(IFERROR(INDIRECT(CONCATENATE("'UNITCOST ITEMS (Data Entry)'!F",IFERROR(SUM(MATCH(A49,'UNITCOST ITEMS (Data Entry)'!$A$3:$A$504,0),2),""))),"")=0,"",IFERROR(INDIRECT(CONCATENATE("'UNITCOST ITEMS (Data Entry)'!F",IFERROR(SUM(MATCH(A49,'UNITCOST ITEMS (Data Entry)'!$A$3:$A$504,0),2),""))),""))</f>
        <v/>
      </c>
      <c r="F49" s="155" t="str">
        <f ca="1">IF(IFERROR(INDIRECT(CONCATENATE("'UNITCOST ITEMS (Data Entry)'!G",IFERROR(SUM(MATCH(A49,'UNITCOST ITEMS (Data Entry)'!$A$3:$A$504,0),2),""))),"")=0,"",IFERROR(INDIRECT(CONCATENATE("'UNITCOST ITEMS (Data Entry)'!G",IFERROR(SUM(MATCH(A49,'UNITCOST ITEMS (Data Entry)'!$A$3:$A$504,0),2),""))),""))</f>
        <v/>
      </c>
      <c r="G49" s="152" t="str">
        <f ca="1">IF(IFERROR(INDIRECT(CONCATENATE("'UNITCOST ITEMS (Data Entry)'!H",IFERROR(SUM(MATCH(A49,'UNITCOST ITEMS (Data Entry)'!$A$3:$A$504,0),2),""))),"")=0,"",IFERROR(INDIRECT(CONCATENATE("'UNITCOST ITEMS (Data Entry)'!H",IFERROR(SUM(MATCH(A49,'UNITCOST ITEMS (Data Entry)'!$A$3:$A$504,0),2),""))),""))</f>
        <v/>
      </c>
      <c r="H49" s="152" t="str">
        <f ca="1">IF(IFERROR(INDIRECT(CONCATENATE("'UNITCOST ITEMS (Data Entry)'!I",IFERROR(SUM(MATCH(A49,'UNITCOST ITEMS (Data Entry)'!$A$3:$A$504,0),2),""))),"")=0,"",IFERROR(INDIRECT(CONCATENATE("'UNITCOST ITEMS (Data Entry)'!I",IFERROR(SUM(MATCH(A49,'UNITCOST ITEMS (Data Entry)'!$A$3:$A$504,0),2),""))),""))</f>
        <v/>
      </c>
      <c r="I49" s="153" t="str">
        <f ca="1">IF(K49=2,"",IF(IFERROR(INDIRECT(CONCATENATE("'UNITCOST ITEMS (Data Entry)'!J",IFERROR(SUM(MATCH(A49,'UNITCOST ITEMS (Data Entry)'!$A$3:$A$504,0),2),""))),"")=0,"",IFERROR(INDIRECT(CONCATENATE("'UNITCOST ITEMS (Data Entry)'!J",IFERROR(SUM(MATCH(A49,'UNITCOST ITEMS (Data Entry)'!$A$3:$A$504,0),2),""))),"")))</f>
        <v/>
      </c>
      <c r="J49" s="89"/>
      <c r="K49" s="149" t="str">
        <f ca="1">IF(IFERROR(INDIRECT(CONCATENATE("'UNITCOST ITEMS (Data Entry)'!C",IFERROR(SUM(MATCH(A49,'UNITCOST ITEMS (Data Entry)'!$A$3:$A$504,0),2),""))),"")=0,"",IFERROR(INDIRECT(CONCATENATE("'UNITCOST ITEMS (Data Entry)'!C",IFERROR(SUM(MATCH(A49,'UNITCOST ITEMS (Data Entry)'!$A$3:$A$504,0),2),""))),""))</f>
        <v/>
      </c>
      <c r="L49" s="85" t="str">
        <f t="shared" ca="1" si="0"/>
        <v/>
      </c>
    </row>
    <row r="50" spans="1:12" s="85" customFormat="1" x14ac:dyDescent="0.25">
      <c r="A50" s="148">
        <f t="shared" si="1"/>
        <v>42</v>
      </c>
      <c r="B50" s="157" t="str">
        <f ca="1">IF(IFERROR(INDIRECT(CONCATENATE("'UNITCOST ITEMS (Data Entry)'!D",IFERROR(SUM(MATCH(A50,'UNITCOST ITEMS (Data Entry)'!$A$3:$A$504,0),2),""))),"")=0,"",IFERROR(INDIRECT(CONCATENATE("'UNITCOST ITEMS (Data Entry)'!D",IFERROR(SUM(MATCH(A50,'UNITCOST ITEMS (Data Entry)'!$A$3:$A$504,0),2),""))),""))</f>
        <v/>
      </c>
      <c r="C50" s="236" t="str">
        <f ca="1">IF(IFERROR(INDIRECT(CONCATENATE("'UNITCOST ITEMS (Data Entry)'!E",IFERROR(SUM(MATCH(A50,'UNITCOST ITEMS (Data Entry)'!$A$3:$A$504,0),2),""))),"")=0,"",IFERROR(INDIRECT(CONCATENATE("'UNITCOST ITEMS (Data Entry)'!E",IFERROR(SUM(MATCH(A50,'UNITCOST ITEMS (Data Entry)'!$A$3:$A$504,0),2),""))),""))</f>
        <v/>
      </c>
      <c r="D50" s="237"/>
      <c r="E50" s="155" t="str">
        <f ca="1">IF(IFERROR(INDIRECT(CONCATENATE("'UNITCOST ITEMS (Data Entry)'!F",IFERROR(SUM(MATCH(A50,'UNITCOST ITEMS (Data Entry)'!$A$3:$A$504,0),2),""))),"")=0,"",IFERROR(INDIRECT(CONCATENATE("'UNITCOST ITEMS (Data Entry)'!F",IFERROR(SUM(MATCH(A50,'UNITCOST ITEMS (Data Entry)'!$A$3:$A$504,0),2),""))),""))</f>
        <v/>
      </c>
      <c r="F50" s="155" t="str">
        <f ca="1">IF(IFERROR(INDIRECT(CONCATENATE("'UNITCOST ITEMS (Data Entry)'!G",IFERROR(SUM(MATCH(A50,'UNITCOST ITEMS (Data Entry)'!$A$3:$A$504,0),2),""))),"")=0,"",IFERROR(INDIRECT(CONCATENATE("'UNITCOST ITEMS (Data Entry)'!G",IFERROR(SUM(MATCH(A50,'UNITCOST ITEMS (Data Entry)'!$A$3:$A$504,0),2),""))),""))</f>
        <v/>
      </c>
      <c r="G50" s="152" t="str">
        <f ca="1">IF(IFERROR(INDIRECT(CONCATENATE("'UNITCOST ITEMS (Data Entry)'!H",IFERROR(SUM(MATCH(A50,'UNITCOST ITEMS (Data Entry)'!$A$3:$A$504,0),2),""))),"")=0,"",IFERROR(INDIRECT(CONCATENATE("'UNITCOST ITEMS (Data Entry)'!H",IFERROR(SUM(MATCH(A50,'UNITCOST ITEMS (Data Entry)'!$A$3:$A$504,0),2),""))),""))</f>
        <v/>
      </c>
      <c r="H50" s="152" t="str">
        <f ca="1">IF(IFERROR(INDIRECT(CONCATENATE("'UNITCOST ITEMS (Data Entry)'!I",IFERROR(SUM(MATCH(A50,'UNITCOST ITEMS (Data Entry)'!$A$3:$A$504,0),2),""))),"")=0,"",IFERROR(INDIRECT(CONCATENATE("'UNITCOST ITEMS (Data Entry)'!I",IFERROR(SUM(MATCH(A50,'UNITCOST ITEMS (Data Entry)'!$A$3:$A$504,0),2),""))),""))</f>
        <v/>
      </c>
      <c r="I50" s="153" t="str">
        <f ca="1">IF(K50=2,"",IF(IFERROR(INDIRECT(CONCATENATE("'UNITCOST ITEMS (Data Entry)'!J",IFERROR(SUM(MATCH(A50,'UNITCOST ITEMS (Data Entry)'!$A$3:$A$504,0),2),""))),"")=0,"",IFERROR(INDIRECT(CONCATENATE("'UNITCOST ITEMS (Data Entry)'!J",IFERROR(SUM(MATCH(A50,'UNITCOST ITEMS (Data Entry)'!$A$3:$A$504,0),2),""))),"")))</f>
        <v/>
      </c>
      <c r="J50" s="89"/>
      <c r="K50" s="149" t="str">
        <f ca="1">IF(IFERROR(INDIRECT(CONCATENATE("'UNITCOST ITEMS (Data Entry)'!C",IFERROR(SUM(MATCH(A50,'UNITCOST ITEMS (Data Entry)'!$A$3:$A$504,0),2),""))),"")=0,"",IFERROR(INDIRECT(CONCATENATE("'UNITCOST ITEMS (Data Entry)'!C",IFERROR(SUM(MATCH(A50,'UNITCOST ITEMS (Data Entry)'!$A$3:$A$504,0),2),""))),""))</f>
        <v/>
      </c>
      <c r="L50" s="85" t="str">
        <f t="shared" ca="1" si="0"/>
        <v/>
      </c>
    </row>
    <row r="51" spans="1:12" s="85" customFormat="1" x14ac:dyDescent="0.25">
      <c r="A51" s="148">
        <f t="shared" si="1"/>
        <v>43</v>
      </c>
      <c r="B51" s="157" t="str">
        <f ca="1">IF(IFERROR(INDIRECT(CONCATENATE("'UNITCOST ITEMS (Data Entry)'!D",IFERROR(SUM(MATCH(A51,'UNITCOST ITEMS (Data Entry)'!$A$3:$A$504,0),2),""))),"")=0,"",IFERROR(INDIRECT(CONCATENATE("'UNITCOST ITEMS (Data Entry)'!D",IFERROR(SUM(MATCH(A51,'UNITCOST ITEMS (Data Entry)'!$A$3:$A$504,0),2),""))),""))</f>
        <v/>
      </c>
      <c r="C51" s="236" t="str">
        <f ca="1">IF(IFERROR(INDIRECT(CONCATENATE("'UNITCOST ITEMS (Data Entry)'!E",IFERROR(SUM(MATCH(A51,'UNITCOST ITEMS (Data Entry)'!$A$3:$A$504,0),2),""))),"")=0,"",IFERROR(INDIRECT(CONCATENATE("'UNITCOST ITEMS (Data Entry)'!E",IFERROR(SUM(MATCH(A51,'UNITCOST ITEMS (Data Entry)'!$A$3:$A$504,0),2),""))),""))</f>
        <v/>
      </c>
      <c r="D51" s="237"/>
      <c r="E51" s="155" t="str">
        <f ca="1">IF(IFERROR(INDIRECT(CONCATENATE("'UNITCOST ITEMS (Data Entry)'!F",IFERROR(SUM(MATCH(A51,'UNITCOST ITEMS (Data Entry)'!$A$3:$A$504,0),2),""))),"")=0,"",IFERROR(INDIRECT(CONCATENATE("'UNITCOST ITEMS (Data Entry)'!F",IFERROR(SUM(MATCH(A51,'UNITCOST ITEMS (Data Entry)'!$A$3:$A$504,0),2),""))),""))</f>
        <v/>
      </c>
      <c r="F51" s="155" t="str">
        <f ca="1">IF(IFERROR(INDIRECT(CONCATENATE("'UNITCOST ITEMS (Data Entry)'!G",IFERROR(SUM(MATCH(A51,'UNITCOST ITEMS (Data Entry)'!$A$3:$A$504,0),2),""))),"")=0,"",IFERROR(INDIRECT(CONCATENATE("'UNITCOST ITEMS (Data Entry)'!G",IFERROR(SUM(MATCH(A51,'UNITCOST ITEMS (Data Entry)'!$A$3:$A$504,0),2),""))),""))</f>
        <v/>
      </c>
      <c r="G51" s="152" t="str">
        <f ca="1">IF(IFERROR(INDIRECT(CONCATENATE("'UNITCOST ITEMS (Data Entry)'!H",IFERROR(SUM(MATCH(A51,'UNITCOST ITEMS (Data Entry)'!$A$3:$A$504,0),2),""))),"")=0,"",IFERROR(INDIRECT(CONCATENATE("'UNITCOST ITEMS (Data Entry)'!H",IFERROR(SUM(MATCH(A51,'UNITCOST ITEMS (Data Entry)'!$A$3:$A$504,0),2),""))),""))</f>
        <v/>
      </c>
      <c r="H51" s="152" t="str">
        <f ca="1">IF(IFERROR(INDIRECT(CONCATENATE("'UNITCOST ITEMS (Data Entry)'!I",IFERROR(SUM(MATCH(A51,'UNITCOST ITEMS (Data Entry)'!$A$3:$A$504,0),2),""))),"")=0,"",IFERROR(INDIRECT(CONCATENATE("'UNITCOST ITEMS (Data Entry)'!I",IFERROR(SUM(MATCH(A51,'UNITCOST ITEMS (Data Entry)'!$A$3:$A$504,0),2),""))),""))</f>
        <v/>
      </c>
      <c r="I51" s="153" t="str">
        <f ca="1">IF(K51=2,"",IF(IFERROR(INDIRECT(CONCATENATE("'UNITCOST ITEMS (Data Entry)'!J",IFERROR(SUM(MATCH(A51,'UNITCOST ITEMS (Data Entry)'!$A$3:$A$504,0),2),""))),"")=0,"",IFERROR(INDIRECT(CONCATENATE("'UNITCOST ITEMS (Data Entry)'!J",IFERROR(SUM(MATCH(A51,'UNITCOST ITEMS (Data Entry)'!$A$3:$A$504,0),2),""))),"")))</f>
        <v/>
      </c>
      <c r="J51" s="89"/>
      <c r="K51" s="149" t="str">
        <f ca="1">IF(IFERROR(INDIRECT(CONCATENATE("'UNITCOST ITEMS (Data Entry)'!C",IFERROR(SUM(MATCH(A51,'UNITCOST ITEMS (Data Entry)'!$A$3:$A$504,0),2),""))),"")=0,"",IFERROR(INDIRECT(CONCATENATE("'UNITCOST ITEMS (Data Entry)'!C",IFERROR(SUM(MATCH(A51,'UNITCOST ITEMS (Data Entry)'!$A$3:$A$504,0),2),""))),""))</f>
        <v/>
      </c>
      <c r="L51" s="85" t="str">
        <f t="shared" ca="1" si="0"/>
        <v/>
      </c>
    </row>
    <row r="52" spans="1:12" s="85" customFormat="1" x14ac:dyDescent="0.25">
      <c r="A52" s="148">
        <f t="shared" si="1"/>
        <v>44</v>
      </c>
      <c r="B52" s="157" t="str">
        <f ca="1">IF(IFERROR(INDIRECT(CONCATENATE("'UNITCOST ITEMS (Data Entry)'!D",IFERROR(SUM(MATCH(A52,'UNITCOST ITEMS (Data Entry)'!$A$3:$A$504,0),2),""))),"")=0,"",IFERROR(INDIRECT(CONCATENATE("'UNITCOST ITEMS (Data Entry)'!D",IFERROR(SUM(MATCH(A52,'UNITCOST ITEMS (Data Entry)'!$A$3:$A$504,0),2),""))),""))</f>
        <v/>
      </c>
      <c r="C52" s="236" t="str">
        <f ca="1">IF(IFERROR(INDIRECT(CONCATENATE("'UNITCOST ITEMS (Data Entry)'!E",IFERROR(SUM(MATCH(A52,'UNITCOST ITEMS (Data Entry)'!$A$3:$A$504,0),2),""))),"")=0,"",IFERROR(INDIRECT(CONCATENATE("'UNITCOST ITEMS (Data Entry)'!E",IFERROR(SUM(MATCH(A52,'UNITCOST ITEMS (Data Entry)'!$A$3:$A$504,0),2),""))),""))</f>
        <v/>
      </c>
      <c r="D52" s="237"/>
      <c r="E52" s="155" t="str">
        <f ca="1">IF(IFERROR(INDIRECT(CONCATENATE("'UNITCOST ITEMS (Data Entry)'!F",IFERROR(SUM(MATCH(A52,'UNITCOST ITEMS (Data Entry)'!$A$3:$A$504,0),2),""))),"")=0,"",IFERROR(INDIRECT(CONCATENATE("'UNITCOST ITEMS (Data Entry)'!F",IFERROR(SUM(MATCH(A52,'UNITCOST ITEMS (Data Entry)'!$A$3:$A$504,0),2),""))),""))</f>
        <v/>
      </c>
      <c r="F52" s="155" t="str">
        <f ca="1">IF(IFERROR(INDIRECT(CONCATENATE("'UNITCOST ITEMS (Data Entry)'!G",IFERROR(SUM(MATCH(A52,'UNITCOST ITEMS (Data Entry)'!$A$3:$A$504,0),2),""))),"")=0,"",IFERROR(INDIRECT(CONCATENATE("'UNITCOST ITEMS (Data Entry)'!G",IFERROR(SUM(MATCH(A52,'UNITCOST ITEMS (Data Entry)'!$A$3:$A$504,0),2),""))),""))</f>
        <v/>
      </c>
      <c r="G52" s="152" t="str">
        <f ca="1">IF(IFERROR(INDIRECT(CONCATENATE("'UNITCOST ITEMS (Data Entry)'!H",IFERROR(SUM(MATCH(A52,'UNITCOST ITEMS (Data Entry)'!$A$3:$A$504,0),2),""))),"")=0,"",IFERROR(INDIRECT(CONCATENATE("'UNITCOST ITEMS (Data Entry)'!H",IFERROR(SUM(MATCH(A52,'UNITCOST ITEMS (Data Entry)'!$A$3:$A$504,0),2),""))),""))</f>
        <v/>
      </c>
      <c r="H52" s="152" t="str">
        <f ca="1">IF(IFERROR(INDIRECT(CONCATENATE("'UNITCOST ITEMS (Data Entry)'!I",IFERROR(SUM(MATCH(A52,'UNITCOST ITEMS (Data Entry)'!$A$3:$A$504,0),2),""))),"")=0,"",IFERROR(INDIRECT(CONCATENATE("'UNITCOST ITEMS (Data Entry)'!I",IFERROR(SUM(MATCH(A52,'UNITCOST ITEMS (Data Entry)'!$A$3:$A$504,0),2),""))),""))</f>
        <v/>
      </c>
      <c r="I52" s="153" t="str">
        <f ca="1">IF(K52=2,"",IF(IFERROR(INDIRECT(CONCATENATE("'UNITCOST ITEMS (Data Entry)'!J",IFERROR(SUM(MATCH(A52,'UNITCOST ITEMS (Data Entry)'!$A$3:$A$504,0),2),""))),"")=0,"",IFERROR(INDIRECT(CONCATENATE("'UNITCOST ITEMS (Data Entry)'!J",IFERROR(SUM(MATCH(A52,'UNITCOST ITEMS (Data Entry)'!$A$3:$A$504,0),2),""))),"")))</f>
        <v/>
      </c>
      <c r="J52" s="89"/>
      <c r="K52" s="149" t="str">
        <f ca="1">IF(IFERROR(INDIRECT(CONCATENATE("'UNITCOST ITEMS (Data Entry)'!C",IFERROR(SUM(MATCH(A52,'UNITCOST ITEMS (Data Entry)'!$A$3:$A$504,0),2),""))),"")=0,"",IFERROR(INDIRECT(CONCATENATE("'UNITCOST ITEMS (Data Entry)'!C",IFERROR(SUM(MATCH(A52,'UNITCOST ITEMS (Data Entry)'!$A$3:$A$504,0),2),""))),""))</f>
        <v/>
      </c>
      <c r="L52" s="85" t="str">
        <f t="shared" ca="1" si="0"/>
        <v/>
      </c>
    </row>
    <row r="53" spans="1:12" s="85" customFormat="1" x14ac:dyDescent="0.25">
      <c r="A53" s="148">
        <f t="shared" si="1"/>
        <v>45</v>
      </c>
      <c r="B53" s="157" t="str">
        <f ca="1">IF(IFERROR(INDIRECT(CONCATENATE("'UNITCOST ITEMS (Data Entry)'!D",IFERROR(SUM(MATCH(A53,'UNITCOST ITEMS (Data Entry)'!$A$3:$A$504,0),2),""))),"")=0,"",IFERROR(INDIRECT(CONCATENATE("'UNITCOST ITEMS (Data Entry)'!D",IFERROR(SUM(MATCH(A53,'UNITCOST ITEMS (Data Entry)'!$A$3:$A$504,0),2),""))),""))</f>
        <v/>
      </c>
      <c r="C53" s="236" t="str">
        <f ca="1">IF(IFERROR(INDIRECT(CONCATENATE("'UNITCOST ITEMS (Data Entry)'!E",IFERROR(SUM(MATCH(A53,'UNITCOST ITEMS (Data Entry)'!$A$3:$A$504,0),2),""))),"")=0,"",IFERROR(INDIRECT(CONCATENATE("'UNITCOST ITEMS (Data Entry)'!E",IFERROR(SUM(MATCH(A53,'UNITCOST ITEMS (Data Entry)'!$A$3:$A$504,0),2),""))),""))</f>
        <v/>
      </c>
      <c r="D53" s="237"/>
      <c r="E53" s="155" t="str">
        <f ca="1">IF(IFERROR(INDIRECT(CONCATENATE("'UNITCOST ITEMS (Data Entry)'!F",IFERROR(SUM(MATCH(A53,'UNITCOST ITEMS (Data Entry)'!$A$3:$A$504,0),2),""))),"")=0,"",IFERROR(INDIRECT(CONCATENATE("'UNITCOST ITEMS (Data Entry)'!F",IFERROR(SUM(MATCH(A53,'UNITCOST ITEMS (Data Entry)'!$A$3:$A$504,0),2),""))),""))</f>
        <v/>
      </c>
      <c r="F53" s="155" t="str">
        <f ca="1">IF(IFERROR(INDIRECT(CONCATENATE("'UNITCOST ITEMS (Data Entry)'!G",IFERROR(SUM(MATCH(A53,'UNITCOST ITEMS (Data Entry)'!$A$3:$A$504,0),2),""))),"")=0,"",IFERROR(INDIRECT(CONCATENATE("'UNITCOST ITEMS (Data Entry)'!G",IFERROR(SUM(MATCH(A53,'UNITCOST ITEMS (Data Entry)'!$A$3:$A$504,0),2),""))),""))</f>
        <v/>
      </c>
      <c r="G53" s="152" t="str">
        <f ca="1">IF(IFERROR(INDIRECT(CONCATENATE("'UNITCOST ITEMS (Data Entry)'!H",IFERROR(SUM(MATCH(A53,'UNITCOST ITEMS (Data Entry)'!$A$3:$A$504,0),2),""))),"")=0,"",IFERROR(INDIRECT(CONCATENATE("'UNITCOST ITEMS (Data Entry)'!H",IFERROR(SUM(MATCH(A53,'UNITCOST ITEMS (Data Entry)'!$A$3:$A$504,0),2),""))),""))</f>
        <v/>
      </c>
      <c r="H53" s="152" t="str">
        <f ca="1">IF(IFERROR(INDIRECT(CONCATENATE("'UNITCOST ITEMS (Data Entry)'!I",IFERROR(SUM(MATCH(A53,'UNITCOST ITEMS (Data Entry)'!$A$3:$A$504,0),2),""))),"")=0,"",IFERROR(INDIRECT(CONCATENATE("'UNITCOST ITEMS (Data Entry)'!I",IFERROR(SUM(MATCH(A53,'UNITCOST ITEMS (Data Entry)'!$A$3:$A$504,0),2),""))),""))</f>
        <v/>
      </c>
      <c r="I53" s="153" t="str">
        <f ca="1">IF(K53=2,"",IF(IFERROR(INDIRECT(CONCATENATE("'UNITCOST ITEMS (Data Entry)'!J",IFERROR(SUM(MATCH(A53,'UNITCOST ITEMS (Data Entry)'!$A$3:$A$504,0),2),""))),"")=0,"",IFERROR(INDIRECT(CONCATENATE("'UNITCOST ITEMS (Data Entry)'!J",IFERROR(SUM(MATCH(A53,'UNITCOST ITEMS (Data Entry)'!$A$3:$A$504,0),2),""))),"")))</f>
        <v/>
      </c>
      <c r="J53" s="89"/>
      <c r="K53" s="149" t="str">
        <f ca="1">IF(IFERROR(INDIRECT(CONCATENATE("'UNITCOST ITEMS (Data Entry)'!C",IFERROR(SUM(MATCH(A53,'UNITCOST ITEMS (Data Entry)'!$A$3:$A$504,0),2),""))),"")=0,"",IFERROR(INDIRECT(CONCATENATE("'UNITCOST ITEMS (Data Entry)'!C",IFERROR(SUM(MATCH(A53,'UNITCOST ITEMS (Data Entry)'!$A$3:$A$504,0),2),""))),""))</f>
        <v/>
      </c>
      <c r="L53" s="85" t="str">
        <f t="shared" ca="1" si="0"/>
        <v/>
      </c>
    </row>
    <row r="54" spans="1:12" s="85" customFormat="1" x14ac:dyDescent="0.25">
      <c r="A54" s="148">
        <f t="shared" si="1"/>
        <v>46</v>
      </c>
      <c r="B54" s="157" t="str">
        <f ca="1">IF(IFERROR(INDIRECT(CONCATENATE("'UNITCOST ITEMS (Data Entry)'!D",IFERROR(SUM(MATCH(A54,'UNITCOST ITEMS (Data Entry)'!$A$3:$A$504,0),2),""))),"")=0,"",IFERROR(INDIRECT(CONCATENATE("'UNITCOST ITEMS (Data Entry)'!D",IFERROR(SUM(MATCH(A54,'UNITCOST ITEMS (Data Entry)'!$A$3:$A$504,0),2),""))),""))</f>
        <v/>
      </c>
      <c r="C54" s="236" t="str">
        <f ca="1">IF(IFERROR(INDIRECT(CONCATENATE("'UNITCOST ITEMS (Data Entry)'!E",IFERROR(SUM(MATCH(A54,'UNITCOST ITEMS (Data Entry)'!$A$3:$A$504,0),2),""))),"")=0,"",IFERROR(INDIRECT(CONCATENATE("'UNITCOST ITEMS (Data Entry)'!E",IFERROR(SUM(MATCH(A54,'UNITCOST ITEMS (Data Entry)'!$A$3:$A$504,0),2),""))),""))</f>
        <v/>
      </c>
      <c r="D54" s="237"/>
      <c r="E54" s="155" t="str">
        <f ca="1">IF(IFERROR(INDIRECT(CONCATENATE("'UNITCOST ITEMS (Data Entry)'!F",IFERROR(SUM(MATCH(A54,'UNITCOST ITEMS (Data Entry)'!$A$3:$A$504,0),2),""))),"")=0,"",IFERROR(INDIRECT(CONCATENATE("'UNITCOST ITEMS (Data Entry)'!F",IFERROR(SUM(MATCH(A54,'UNITCOST ITEMS (Data Entry)'!$A$3:$A$504,0),2),""))),""))</f>
        <v/>
      </c>
      <c r="F54" s="155" t="str">
        <f ca="1">IF(IFERROR(INDIRECT(CONCATENATE("'UNITCOST ITEMS (Data Entry)'!G",IFERROR(SUM(MATCH(A54,'UNITCOST ITEMS (Data Entry)'!$A$3:$A$504,0),2),""))),"")=0,"",IFERROR(INDIRECT(CONCATENATE("'UNITCOST ITEMS (Data Entry)'!G",IFERROR(SUM(MATCH(A54,'UNITCOST ITEMS (Data Entry)'!$A$3:$A$504,0),2),""))),""))</f>
        <v/>
      </c>
      <c r="G54" s="152" t="str">
        <f ca="1">IF(IFERROR(INDIRECT(CONCATENATE("'UNITCOST ITEMS (Data Entry)'!H",IFERROR(SUM(MATCH(A54,'UNITCOST ITEMS (Data Entry)'!$A$3:$A$504,0),2),""))),"")=0,"",IFERROR(INDIRECT(CONCATENATE("'UNITCOST ITEMS (Data Entry)'!H",IFERROR(SUM(MATCH(A54,'UNITCOST ITEMS (Data Entry)'!$A$3:$A$504,0),2),""))),""))</f>
        <v/>
      </c>
      <c r="H54" s="152" t="str">
        <f ca="1">IF(IFERROR(INDIRECT(CONCATENATE("'UNITCOST ITEMS (Data Entry)'!I",IFERROR(SUM(MATCH(A54,'UNITCOST ITEMS (Data Entry)'!$A$3:$A$504,0),2),""))),"")=0,"",IFERROR(INDIRECT(CONCATENATE("'UNITCOST ITEMS (Data Entry)'!I",IFERROR(SUM(MATCH(A54,'UNITCOST ITEMS (Data Entry)'!$A$3:$A$504,0),2),""))),""))</f>
        <v/>
      </c>
      <c r="I54" s="153" t="str">
        <f ca="1">IF(K54=2,"",IF(IFERROR(INDIRECT(CONCATENATE("'UNITCOST ITEMS (Data Entry)'!J",IFERROR(SUM(MATCH(A54,'UNITCOST ITEMS (Data Entry)'!$A$3:$A$504,0),2),""))),"")=0,"",IFERROR(INDIRECT(CONCATENATE("'UNITCOST ITEMS (Data Entry)'!J",IFERROR(SUM(MATCH(A54,'UNITCOST ITEMS (Data Entry)'!$A$3:$A$504,0),2),""))),"")))</f>
        <v/>
      </c>
      <c r="J54" s="89"/>
      <c r="K54" s="149" t="str">
        <f ca="1">IF(IFERROR(INDIRECT(CONCATENATE("'UNITCOST ITEMS (Data Entry)'!C",IFERROR(SUM(MATCH(A54,'UNITCOST ITEMS (Data Entry)'!$A$3:$A$504,0),2),""))),"")=0,"",IFERROR(INDIRECT(CONCATENATE("'UNITCOST ITEMS (Data Entry)'!C",IFERROR(SUM(MATCH(A54,'UNITCOST ITEMS (Data Entry)'!$A$3:$A$504,0),2),""))),""))</f>
        <v/>
      </c>
      <c r="L54" s="85" t="str">
        <f t="shared" ca="1" si="0"/>
        <v/>
      </c>
    </row>
    <row r="55" spans="1:12" s="85" customFormat="1" x14ac:dyDescent="0.25">
      <c r="A55" s="148">
        <f t="shared" si="1"/>
        <v>47</v>
      </c>
      <c r="B55" s="157" t="str">
        <f ca="1">IF(IFERROR(INDIRECT(CONCATENATE("'UNITCOST ITEMS (Data Entry)'!D",IFERROR(SUM(MATCH(A55,'UNITCOST ITEMS (Data Entry)'!$A$3:$A$504,0),2),""))),"")=0,"",IFERROR(INDIRECT(CONCATENATE("'UNITCOST ITEMS (Data Entry)'!D",IFERROR(SUM(MATCH(A55,'UNITCOST ITEMS (Data Entry)'!$A$3:$A$504,0),2),""))),""))</f>
        <v/>
      </c>
      <c r="C55" s="236" t="str">
        <f ca="1">IF(IFERROR(INDIRECT(CONCATENATE("'UNITCOST ITEMS (Data Entry)'!E",IFERROR(SUM(MATCH(A55,'UNITCOST ITEMS (Data Entry)'!$A$3:$A$504,0),2),""))),"")=0,"",IFERROR(INDIRECT(CONCATENATE("'UNITCOST ITEMS (Data Entry)'!E",IFERROR(SUM(MATCH(A55,'UNITCOST ITEMS (Data Entry)'!$A$3:$A$504,0),2),""))),""))</f>
        <v/>
      </c>
      <c r="D55" s="237"/>
      <c r="E55" s="155" t="str">
        <f ca="1">IF(IFERROR(INDIRECT(CONCATENATE("'UNITCOST ITEMS (Data Entry)'!F",IFERROR(SUM(MATCH(A55,'UNITCOST ITEMS (Data Entry)'!$A$3:$A$504,0),2),""))),"")=0,"",IFERROR(INDIRECT(CONCATENATE("'UNITCOST ITEMS (Data Entry)'!F",IFERROR(SUM(MATCH(A55,'UNITCOST ITEMS (Data Entry)'!$A$3:$A$504,0),2),""))),""))</f>
        <v/>
      </c>
      <c r="F55" s="155" t="str">
        <f ca="1">IF(IFERROR(INDIRECT(CONCATENATE("'UNITCOST ITEMS (Data Entry)'!G",IFERROR(SUM(MATCH(A55,'UNITCOST ITEMS (Data Entry)'!$A$3:$A$504,0),2),""))),"")=0,"",IFERROR(INDIRECT(CONCATENATE("'UNITCOST ITEMS (Data Entry)'!G",IFERROR(SUM(MATCH(A55,'UNITCOST ITEMS (Data Entry)'!$A$3:$A$504,0),2),""))),""))</f>
        <v/>
      </c>
      <c r="G55" s="152" t="str">
        <f ca="1">IF(IFERROR(INDIRECT(CONCATENATE("'UNITCOST ITEMS (Data Entry)'!H",IFERROR(SUM(MATCH(A55,'UNITCOST ITEMS (Data Entry)'!$A$3:$A$504,0),2),""))),"")=0,"",IFERROR(INDIRECT(CONCATENATE("'UNITCOST ITEMS (Data Entry)'!H",IFERROR(SUM(MATCH(A55,'UNITCOST ITEMS (Data Entry)'!$A$3:$A$504,0),2),""))),""))</f>
        <v/>
      </c>
      <c r="H55" s="152" t="str">
        <f ca="1">IF(IFERROR(INDIRECT(CONCATENATE("'UNITCOST ITEMS (Data Entry)'!I",IFERROR(SUM(MATCH(A55,'UNITCOST ITEMS (Data Entry)'!$A$3:$A$504,0),2),""))),"")=0,"",IFERROR(INDIRECT(CONCATENATE("'UNITCOST ITEMS (Data Entry)'!I",IFERROR(SUM(MATCH(A55,'UNITCOST ITEMS (Data Entry)'!$A$3:$A$504,0),2),""))),""))</f>
        <v/>
      </c>
      <c r="I55" s="153" t="str">
        <f ca="1">IF(K55=2,"",IF(IFERROR(INDIRECT(CONCATENATE("'UNITCOST ITEMS (Data Entry)'!J",IFERROR(SUM(MATCH(A55,'UNITCOST ITEMS (Data Entry)'!$A$3:$A$504,0),2),""))),"")=0,"",IFERROR(INDIRECT(CONCATENATE("'UNITCOST ITEMS (Data Entry)'!J",IFERROR(SUM(MATCH(A55,'UNITCOST ITEMS (Data Entry)'!$A$3:$A$504,0),2),""))),"")))</f>
        <v/>
      </c>
      <c r="J55" s="89"/>
      <c r="K55" s="149" t="str">
        <f ca="1">IF(IFERROR(INDIRECT(CONCATENATE("'UNITCOST ITEMS (Data Entry)'!C",IFERROR(SUM(MATCH(A55,'UNITCOST ITEMS (Data Entry)'!$A$3:$A$504,0),2),""))),"")=0,"",IFERROR(INDIRECT(CONCATENATE("'UNITCOST ITEMS (Data Entry)'!C",IFERROR(SUM(MATCH(A55,'UNITCOST ITEMS (Data Entry)'!$A$3:$A$504,0),2),""))),""))</f>
        <v/>
      </c>
      <c r="L55" s="85" t="str">
        <f t="shared" ca="1" si="0"/>
        <v/>
      </c>
    </row>
    <row r="56" spans="1:12" s="85" customFormat="1" x14ac:dyDescent="0.25">
      <c r="A56" s="148">
        <f t="shared" si="1"/>
        <v>48</v>
      </c>
      <c r="B56" s="157" t="str">
        <f ca="1">IF(IFERROR(INDIRECT(CONCATENATE("'UNITCOST ITEMS (Data Entry)'!D",IFERROR(SUM(MATCH(A56,'UNITCOST ITEMS (Data Entry)'!$A$3:$A$504,0),2),""))),"")=0,"",IFERROR(INDIRECT(CONCATENATE("'UNITCOST ITEMS (Data Entry)'!D",IFERROR(SUM(MATCH(A56,'UNITCOST ITEMS (Data Entry)'!$A$3:$A$504,0),2),""))),""))</f>
        <v/>
      </c>
      <c r="C56" s="236" t="str">
        <f ca="1">IF(IFERROR(INDIRECT(CONCATENATE("'UNITCOST ITEMS (Data Entry)'!E",IFERROR(SUM(MATCH(A56,'UNITCOST ITEMS (Data Entry)'!$A$3:$A$504,0),2),""))),"")=0,"",IFERROR(INDIRECT(CONCATENATE("'UNITCOST ITEMS (Data Entry)'!E",IFERROR(SUM(MATCH(A56,'UNITCOST ITEMS (Data Entry)'!$A$3:$A$504,0),2),""))),""))</f>
        <v/>
      </c>
      <c r="D56" s="237"/>
      <c r="E56" s="155" t="str">
        <f ca="1">IF(IFERROR(INDIRECT(CONCATENATE("'UNITCOST ITEMS (Data Entry)'!F",IFERROR(SUM(MATCH(A56,'UNITCOST ITEMS (Data Entry)'!$A$3:$A$504,0),2),""))),"")=0,"",IFERROR(INDIRECT(CONCATENATE("'UNITCOST ITEMS (Data Entry)'!F",IFERROR(SUM(MATCH(A56,'UNITCOST ITEMS (Data Entry)'!$A$3:$A$504,0),2),""))),""))</f>
        <v/>
      </c>
      <c r="F56" s="155" t="str">
        <f ca="1">IF(IFERROR(INDIRECT(CONCATENATE("'UNITCOST ITEMS (Data Entry)'!G",IFERROR(SUM(MATCH(A56,'UNITCOST ITEMS (Data Entry)'!$A$3:$A$504,0),2),""))),"")=0,"",IFERROR(INDIRECT(CONCATENATE("'UNITCOST ITEMS (Data Entry)'!G",IFERROR(SUM(MATCH(A56,'UNITCOST ITEMS (Data Entry)'!$A$3:$A$504,0),2),""))),""))</f>
        <v/>
      </c>
      <c r="G56" s="152" t="str">
        <f ca="1">IF(IFERROR(INDIRECT(CONCATENATE("'UNITCOST ITEMS (Data Entry)'!H",IFERROR(SUM(MATCH(A56,'UNITCOST ITEMS (Data Entry)'!$A$3:$A$504,0),2),""))),"")=0,"",IFERROR(INDIRECT(CONCATENATE("'UNITCOST ITEMS (Data Entry)'!H",IFERROR(SUM(MATCH(A56,'UNITCOST ITEMS (Data Entry)'!$A$3:$A$504,0),2),""))),""))</f>
        <v/>
      </c>
      <c r="H56" s="152" t="str">
        <f ca="1">IF(IFERROR(INDIRECT(CONCATENATE("'UNITCOST ITEMS (Data Entry)'!I",IFERROR(SUM(MATCH(A56,'UNITCOST ITEMS (Data Entry)'!$A$3:$A$504,0),2),""))),"")=0,"",IFERROR(INDIRECT(CONCATENATE("'UNITCOST ITEMS (Data Entry)'!I",IFERROR(SUM(MATCH(A56,'UNITCOST ITEMS (Data Entry)'!$A$3:$A$504,0),2),""))),""))</f>
        <v/>
      </c>
      <c r="I56" s="153" t="str">
        <f ca="1">IF(K56=2,"",IF(IFERROR(INDIRECT(CONCATENATE("'UNITCOST ITEMS (Data Entry)'!J",IFERROR(SUM(MATCH(A56,'UNITCOST ITEMS (Data Entry)'!$A$3:$A$504,0),2),""))),"")=0,"",IFERROR(INDIRECT(CONCATENATE("'UNITCOST ITEMS (Data Entry)'!J",IFERROR(SUM(MATCH(A56,'UNITCOST ITEMS (Data Entry)'!$A$3:$A$504,0),2),""))),"")))</f>
        <v/>
      </c>
      <c r="J56" s="89"/>
      <c r="K56" s="149" t="str">
        <f ca="1">IF(IFERROR(INDIRECT(CONCATENATE("'UNITCOST ITEMS (Data Entry)'!C",IFERROR(SUM(MATCH(A56,'UNITCOST ITEMS (Data Entry)'!$A$3:$A$504,0),2),""))),"")=0,"",IFERROR(INDIRECT(CONCATENATE("'UNITCOST ITEMS (Data Entry)'!C",IFERROR(SUM(MATCH(A56,'UNITCOST ITEMS (Data Entry)'!$A$3:$A$504,0),2),""))),""))</f>
        <v/>
      </c>
      <c r="L56" s="85" t="str">
        <f t="shared" ca="1" si="0"/>
        <v/>
      </c>
    </row>
    <row r="57" spans="1:12" s="85" customFormat="1" x14ac:dyDescent="0.25">
      <c r="A57" s="148">
        <f t="shared" si="1"/>
        <v>49</v>
      </c>
      <c r="B57" s="157" t="str">
        <f ca="1">IF(IFERROR(INDIRECT(CONCATENATE("'UNITCOST ITEMS (Data Entry)'!D",IFERROR(SUM(MATCH(A57,'UNITCOST ITEMS (Data Entry)'!$A$3:$A$504,0),2),""))),"")=0,"",IFERROR(INDIRECT(CONCATENATE("'UNITCOST ITEMS (Data Entry)'!D",IFERROR(SUM(MATCH(A57,'UNITCOST ITEMS (Data Entry)'!$A$3:$A$504,0),2),""))),""))</f>
        <v/>
      </c>
      <c r="C57" s="236" t="str">
        <f ca="1">IF(IFERROR(INDIRECT(CONCATENATE("'UNITCOST ITEMS (Data Entry)'!E",IFERROR(SUM(MATCH(A57,'UNITCOST ITEMS (Data Entry)'!$A$3:$A$504,0),2),""))),"")=0,"",IFERROR(INDIRECT(CONCATENATE("'UNITCOST ITEMS (Data Entry)'!E",IFERROR(SUM(MATCH(A57,'UNITCOST ITEMS (Data Entry)'!$A$3:$A$504,0),2),""))),""))</f>
        <v/>
      </c>
      <c r="D57" s="237"/>
      <c r="E57" s="155" t="str">
        <f ca="1">IF(IFERROR(INDIRECT(CONCATENATE("'UNITCOST ITEMS (Data Entry)'!F",IFERROR(SUM(MATCH(A57,'UNITCOST ITEMS (Data Entry)'!$A$3:$A$504,0),2),""))),"")=0,"",IFERROR(INDIRECT(CONCATENATE("'UNITCOST ITEMS (Data Entry)'!F",IFERROR(SUM(MATCH(A57,'UNITCOST ITEMS (Data Entry)'!$A$3:$A$504,0),2),""))),""))</f>
        <v/>
      </c>
      <c r="F57" s="155" t="str">
        <f ca="1">IF(IFERROR(INDIRECT(CONCATENATE("'UNITCOST ITEMS (Data Entry)'!G",IFERROR(SUM(MATCH(A57,'UNITCOST ITEMS (Data Entry)'!$A$3:$A$504,0),2),""))),"")=0,"",IFERROR(INDIRECT(CONCATENATE("'UNITCOST ITEMS (Data Entry)'!G",IFERROR(SUM(MATCH(A57,'UNITCOST ITEMS (Data Entry)'!$A$3:$A$504,0),2),""))),""))</f>
        <v/>
      </c>
      <c r="G57" s="152" t="str">
        <f ca="1">IF(IFERROR(INDIRECT(CONCATENATE("'UNITCOST ITEMS (Data Entry)'!H",IFERROR(SUM(MATCH(A57,'UNITCOST ITEMS (Data Entry)'!$A$3:$A$504,0),2),""))),"")=0,"",IFERROR(INDIRECT(CONCATENATE("'UNITCOST ITEMS (Data Entry)'!H",IFERROR(SUM(MATCH(A57,'UNITCOST ITEMS (Data Entry)'!$A$3:$A$504,0),2),""))),""))</f>
        <v/>
      </c>
      <c r="H57" s="152" t="str">
        <f ca="1">IF(IFERROR(INDIRECT(CONCATENATE("'UNITCOST ITEMS (Data Entry)'!I",IFERROR(SUM(MATCH(A57,'UNITCOST ITEMS (Data Entry)'!$A$3:$A$504,0),2),""))),"")=0,"",IFERROR(INDIRECT(CONCATENATE("'UNITCOST ITEMS (Data Entry)'!I",IFERROR(SUM(MATCH(A57,'UNITCOST ITEMS (Data Entry)'!$A$3:$A$504,0),2),""))),""))</f>
        <v/>
      </c>
      <c r="I57" s="153" t="str">
        <f ca="1">IF(K57=2,"",IF(IFERROR(INDIRECT(CONCATENATE("'UNITCOST ITEMS (Data Entry)'!J",IFERROR(SUM(MATCH(A57,'UNITCOST ITEMS (Data Entry)'!$A$3:$A$504,0),2),""))),"")=0,"",IFERROR(INDIRECT(CONCATENATE("'UNITCOST ITEMS (Data Entry)'!J",IFERROR(SUM(MATCH(A57,'UNITCOST ITEMS (Data Entry)'!$A$3:$A$504,0),2),""))),"")))</f>
        <v/>
      </c>
      <c r="J57" s="89"/>
      <c r="K57" s="149" t="str">
        <f ca="1">IF(IFERROR(INDIRECT(CONCATENATE("'UNITCOST ITEMS (Data Entry)'!C",IFERROR(SUM(MATCH(A57,'UNITCOST ITEMS (Data Entry)'!$A$3:$A$504,0),2),""))),"")=0,"",IFERROR(INDIRECT(CONCATENATE("'UNITCOST ITEMS (Data Entry)'!C",IFERROR(SUM(MATCH(A57,'UNITCOST ITEMS (Data Entry)'!$A$3:$A$504,0),2),""))),""))</f>
        <v/>
      </c>
      <c r="L57" s="85" t="str">
        <f t="shared" ca="1" si="0"/>
        <v/>
      </c>
    </row>
    <row r="58" spans="1:12" s="85" customFormat="1" x14ac:dyDescent="0.25">
      <c r="A58" s="148">
        <f t="shared" si="1"/>
        <v>50</v>
      </c>
      <c r="B58" s="157" t="str">
        <f ca="1">IF(IFERROR(INDIRECT(CONCATENATE("'UNITCOST ITEMS (Data Entry)'!D",IFERROR(SUM(MATCH(A58,'UNITCOST ITEMS (Data Entry)'!$A$3:$A$504,0),2),""))),"")=0,"",IFERROR(INDIRECT(CONCATENATE("'UNITCOST ITEMS (Data Entry)'!D",IFERROR(SUM(MATCH(A58,'UNITCOST ITEMS (Data Entry)'!$A$3:$A$504,0),2),""))),""))</f>
        <v/>
      </c>
      <c r="C58" s="236" t="str">
        <f ca="1">IF(IFERROR(INDIRECT(CONCATENATE("'UNITCOST ITEMS (Data Entry)'!E",IFERROR(SUM(MATCH(A58,'UNITCOST ITEMS (Data Entry)'!$A$3:$A$504,0),2),""))),"")=0,"",IFERROR(INDIRECT(CONCATENATE("'UNITCOST ITEMS (Data Entry)'!E",IFERROR(SUM(MATCH(A58,'UNITCOST ITEMS (Data Entry)'!$A$3:$A$504,0),2),""))),""))</f>
        <v/>
      </c>
      <c r="D58" s="237"/>
      <c r="E58" s="155" t="str">
        <f ca="1">IF(IFERROR(INDIRECT(CONCATENATE("'UNITCOST ITEMS (Data Entry)'!F",IFERROR(SUM(MATCH(A58,'UNITCOST ITEMS (Data Entry)'!$A$3:$A$504,0),2),""))),"")=0,"",IFERROR(INDIRECT(CONCATENATE("'UNITCOST ITEMS (Data Entry)'!F",IFERROR(SUM(MATCH(A58,'UNITCOST ITEMS (Data Entry)'!$A$3:$A$504,0),2),""))),""))</f>
        <v/>
      </c>
      <c r="F58" s="155" t="str">
        <f ca="1">IF(IFERROR(INDIRECT(CONCATENATE("'UNITCOST ITEMS (Data Entry)'!G",IFERROR(SUM(MATCH(A58,'UNITCOST ITEMS (Data Entry)'!$A$3:$A$504,0),2),""))),"")=0,"",IFERROR(INDIRECT(CONCATENATE("'UNITCOST ITEMS (Data Entry)'!G",IFERROR(SUM(MATCH(A58,'UNITCOST ITEMS (Data Entry)'!$A$3:$A$504,0),2),""))),""))</f>
        <v/>
      </c>
      <c r="G58" s="152" t="str">
        <f ca="1">IF(IFERROR(INDIRECT(CONCATENATE("'UNITCOST ITEMS (Data Entry)'!H",IFERROR(SUM(MATCH(A58,'UNITCOST ITEMS (Data Entry)'!$A$3:$A$504,0),2),""))),"")=0,"",IFERROR(INDIRECT(CONCATENATE("'UNITCOST ITEMS (Data Entry)'!H",IFERROR(SUM(MATCH(A58,'UNITCOST ITEMS (Data Entry)'!$A$3:$A$504,0),2),""))),""))</f>
        <v/>
      </c>
      <c r="H58" s="152" t="str">
        <f ca="1">IF(IFERROR(INDIRECT(CONCATENATE("'UNITCOST ITEMS (Data Entry)'!I",IFERROR(SUM(MATCH(A58,'UNITCOST ITEMS (Data Entry)'!$A$3:$A$504,0),2),""))),"")=0,"",IFERROR(INDIRECT(CONCATENATE("'UNITCOST ITEMS (Data Entry)'!I",IFERROR(SUM(MATCH(A58,'UNITCOST ITEMS (Data Entry)'!$A$3:$A$504,0),2),""))),""))</f>
        <v/>
      </c>
      <c r="I58" s="153" t="str">
        <f ca="1">IF(K58=2,"",IF(IFERROR(INDIRECT(CONCATENATE("'UNITCOST ITEMS (Data Entry)'!J",IFERROR(SUM(MATCH(A58,'UNITCOST ITEMS (Data Entry)'!$A$3:$A$504,0),2),""))),"")=0,"",IFERROR(INDIRECT(CONCATENATE("'UNITCOST ITEMS (Data Entry)'!J",IFERROR(SUM(MATCH(A58,'UNITCOST ITEMS (Data Entry)'!$A$3:$A$504,0),2),""))),"")))</f>
        <v/>
      </c>
      <c r="J58" s="89"/>
      <c r="K58" s="149" t="str">
        <f ca="1">IF(IFERROR(INDIRECT(CONCATENATE("'UNITCOST ITEMS (Data Entry)'!C",IFERROR(SUM(MATCH(A58,'UNITCOST ITEMS (Data Entry)'!$A$3:$A$504,0),2),""))),"")=0,"",IFERROR(INDIRECT(CONCATENATE("'UNITCOST ITEMS (Data Entry)'!C",IFERROR(SUM(MATCH(A58,'UNITCOST ITEMS (Data Entry)'!$A$3:$A$504,0),2),""))),""))</f>
        <v/>
      </c>
      <c r="L58" s="85" t="str">
        <f t="shared" ca="1" si="0"/>
        <v/>
      </c>
    </row>
    <row r="59" spans="1:12" s="85" customFormat="1" x14ac:dyDescent="0.25">
      <c r="A59" s="148">
        <f t="shared" si="1"/>
        <v>51</v>
      </c>
      <c r="B59" s="157" t="str">
        <f ca="1">IF(IFERROR(INDIRECT(CONCATENATE("'UNITCOST ITEMS (Data Entry)'!D",IFERROR(SUM(MATCH(A59,'UNITCOST ITEMS (Data Entry)'!$A$3:$A$504,0),2),""))),"")=0,"",IFERROR(INDIRECT(CONCATENATE("'UNITCOST ITEMS (Data Entry)'!D",IFERROR(SUM(MATCH(A59,'UNITCOST ITEMS (Data Entry)'!$A$3:$A$504,0),2),""))),""))</f>
        <v/>
      </c>
      <c r="C59" s="236" t="str">
        <f ca="1">IF(IFERROR(INDIRECT(CONCATENATE("'UNITCOST ITEMS (Data Entry)'!E",IFERROR(SUM(MATCH(A59,'UNITCOST ITEMS (Data Entry)'!$A$3:$A$504,0),2),""))),"")=0,"",IFERROR(INDIRECT(CONCATENATE("'UNITCOST ITEMS (Data Entry)'!E",IFERROR(SUM(MATCH(A59,'UNITCOST ITEMS (Data Entry)'!$A$3:$A$504,0),2),""))),""))</f>
        <v/>
      </c>
      <c r="D59" s="237"/>
      <c r="E59" s="155" t="str">
        <f ca="1">IF(IFERROR(INDIRECT(CONCATENATE("'UNITCOST ITEMS (Data Entry)'!F",IFERROR(SUM(MATCH(A59,'UNITCOST ITEMS (Data Entry)'!$A$3:$A$504,0),2),""))),"")=0,"",IFERROR(INDIRECT(CONCATENATE("'UNITCOST ITEMS (Data Entry)'!F",IFERROR(SUM(MATCH(A59,'UNITCOST ITEMS (Data Entry)'!$A$3:$A$504,0),2),""))),""))</f>
        <v/>
      </c>
      <c r="F59" s="155" t="str">
        <f ca="1">IF(IFERROR(INDIRECT(CONCATENATE("'UNITCOST ITEMS (Data Entry)'!G",IFERROR(SUM(MATCH(A59,'UNITCOST ITEMS (Data Entry)'!$A$3:$A$504,0),2),""))),"")=0,"",IFERROR(INDIRECT(CONCATENATE("'UNITCOST ITEMS (Data Entry)'!G",IFERROR(SUM(MATCH(A59,'UNITCOST ITEMS (Data Entry)'!$A$3:$A$504,0),2),""))),""))</f>
        <v/>
      </c>
      <c r="G59" s="152" t="str">
        <f ca="1">IF(IFERROR(INDIRECT(CONCATENATE("'UNITCOST ITEMS (Data Entry)'!H",IFERROR(SUM(MATCH(A59,'UNITCOST ITEMS (Data Entry)'!$A$3:$A$504,0),2),""))),"")=0,"",IFERROR(INDIRECT(CONCATENATE("'UNITCOST ITEMS (Data Entry)'!H",IFERROR(SUM(MATCH(A59,'UNITCOST ITEMS (Data Entry)'!$A$3:$A$504,0),2),""))),""))</f>
        <v/>
      </c>
      <c r="H59" s="152" t="str">
        <f ca="1">IF(IFERROR(INDIRECT(CONCATENATE("'UNITCOST ITEMS (Data Entry)'!I",IFERROR(SUM(MATCH(A59,'UNITCOST ITEMS (Data Entry)'!$A$3:$A$504,0),2),""))),"")=0,"",IFERROR(INDIRECT(CONCATENATE("'UNITCOST ITEMS (Data Entry)'!I",IFERROR(SUM(MATCH(A59,'UNITCOST ITEMS (Data Entry)'!$A$3:$A$504,0),2),""))),""))</f>
        <v/>
      </c>
      <c r="I59" s="153" t="str">
        <f ca="1">IF(K59=2,"",IF(IFERROR(INDIRECT(CONCATENATE("'UNITCOST ITEMS (Data Entry)'!J",IFERROR(SUM(MATCH(A59,'UNITCOST ITEMS (Data Entry)'!$A$3:$A$504,0),2),""))),"")=0,"",IFERROR(INDIRECT(CONCATENATE("'UNITCOST ITEMS (Data Entry)'!J",IFERROR(SUM(MATCH(A59,'UNITCOST ITEMS (Data Entry)'!$A$3:$A$504,0),2),""))),"")))</f>
        <v/>
      </c>
      <c r="J59" s="89"/>
      <c r="K59" s="149" t="str">
        <f ca="1">IF(IFERROR(INDIRECT(CONCATENATE("'UNITCOST ITEMS (Data Entry)'!C",IFERROR(SUM(MATCH(A59,'UNITCOST ITEMS (Data Entry)'!$A$3:$A$504,0),2),""))),"")=0,"",IFERROR(INDIRECT(CONCATENATE("'UNITCOST ITEMS (Data Entry)'!C",IFERROR(SUM(MATCH(A59,'UNITCOST ITEMS (Data Entry)'!$A$3:$A$504,0),2),""))),""))</f>
        <v/>
      </c>
      <c r="L59" s="85" t="str">
        <f t="shared" ca="1" si="0"/>
        <v/>
      </c>
    </row>
    <row r="60" spans="1:12" s="85" customFormat="1" x14ac:dyDescent="0.25">
      <c r="A60" s="148">
        <f t="shared" si="1"/>
        <v>52</v>
      </c>
      <c r="B60" s="157" t="str">
        <f ca="1">IF(IFERROR(INDIRECT(CONCATENATE("'UNITCOST ITEMS (Data Entry)'!D",IFERROR(SUM(MATCH(A60,'UNITCOST ITEMS (Data Entry)'!$A$3:$A$504,0),2),""))),"")=0,"",IFERROR(INDIRECT(CONCATENATE("'UNITCOST ITEMS (Data Entry)'!D",IFERROR(SUM(MATCH(A60,'UNITCOST ITEMS (Data Entry)'!$A$3:$A$504,0),2),""))),""))</f>
        <v/>
      </c>
      <c r="C60" s="236" t="str">
        <f ca="1">IF(IFERROR(INDIRECT(CONCATENATE("'UNITCOST ITEMS (Data Entry)'!E",IFERROR(SUM(MATCH(A60,'UNITCOST ITEMS (Data Entry)'!$A$3:$A$504,0),2),""))),"")=0,"",IFERROR(INDIRECT(CONCATENATE("'UNITCOST ITEMS (Data Entry)'!E",IFERROR(SUM(MATCH(A60,'UNITCOST ITEMS (Data Entry)'!$A$3:$A$504,0),2),""))),""))</f>
        <v/>
      </c>
      <c r="D60" s="237"/>
      <c r="E60" s="155" t="str">
        <f ca="1">IF(IFERROR(INDIRECT(CONCATENATE("'UNITCOST ITEMS (Data Entry)'!F",IFERROR(SUM(MATCH(A60,'UNITCOST ITEMS (Data Entry)'!$A$3:$A$504,0),2),""))),"")=0,"",IFERROR(INDIRECT(CONCATENATE("'UNITCOST ITEMS (Data Entry)'!F",IFERROR(SUM(MATCH(A60,'UNITCOST ITEMS (Data Entry)'!$A$3:$A$504,0),2),""))),""))</f>
        <v/>
      </c>
      <c r="F60" s="155" t="str">
        <f ca="1">IF(IFERROR(INDIRECT(CONCATENATE("'UNITCOST ITEMS (Data Entry)'!G",IFERROR(SUM(MATCH(A60,'UNITCOST ITEMS (Data Entry)'!$A$3:$A$504,0),2),""))),"")=0,"",IFERROR(INDIRECT(CONCATENATE("'UNITCOST ITEMS (Data Entry)'!G",IFERROR(SUM(MATCH(A60,'UNITCOST ITEMS (Data Entry)'!$A$3:$A$504,0),2),""))),""))</f>
        <v/>
      </c>
      <c r="G60" s="152" t="str">
        <f ca="1">IF(IFERROR(INDIRECT(CONCATENATE("'UNITCOST ITEMS (Data Entry)'!H",IFERROR(SUM(MATCH(A60,'UNITCOST ITEMS (Data Entry)'!$A$3:$A$504,0),2),""))),"")=0,"",IFERROR(INDIRECT(CONCATENATE("'UNITCOST ITEMS (Data Entry)'!H",IFERROR(SUM(MATCH(A60,'UNITCOST ITEMS (Data Entry)'!$A$3:$A$504,0),2),""))),""))</f>
        <v/>
      </c>
      <c r="H60" s="152" t="str">
        <f ca="1">IF(IFERROR(INDIRECT(CONCATENATE("'UNITCOST ITEMS (Data Entry)'!I",IFERROR(SUM(MATCH(A60,'UNITCOST ITEMS (Data Entry)'!$A$3:$A$504,0),2),""))),"")=0,"",IFERROR(INDIRECT(CONCATENATE("'UNITCOST ITEMS (Data Entry)'!I",IFERROR(SUM(MATCH(A60,'UNITCOST ITEMS (Data Entry)'!$A$3:$A$504,0),2),""))),""))</f>
        <v/>
      </c>
      <c r="I60" s="153" t="str">
        <f ca="1">IF(K60=2,"",IF(IFERROR(INDIRECT(CONCATENATE("'UNITCOST ITEMS (Data Entry)'!J",IFERROR(SUM(MATCH(A60,'UNITCOST ITEMS (Data Entry)'!$A$3:$A$504,0),2),""))),"")=0,"",IFERROR(INDIRECT(CONCATENATE("'UNITCOST ITEMS (Data Entry)'!J",IFERROR(SUM(MATCH(A60,'UNITCOST ITEMS (Data Entry)'!$A$3:$A$504,0),2),""))),"")))</f>
        <v/>
      </c>
      <c r="J60" s="89"/>
      <c r="K60" s="149" t="str">
        <f ca="1">IF(IFERROR(INDIRECT(CONCATENATE("'UNITCOST ITEMS (Data Entry)'!C",IFERROR(SUM(MATCH(A60,'UNITCOST ITEMS (Data Entry)'!$A$3:$A$504,0),2),""))),"")=0,"",IFERROR(INDIRECT(CONCATENATE("'UNITCOST ITEMS (Data Entry)'!C",IFERROR(SUM(MATCH(A60,'UNITCOST ITEMS (Data Entry)'!$A$3:$A$504,0),2),""))),""))</f>
        <v/>
      </c>
      <c r="L60" s="85" t="str">
        <f t="shared" ca="1" si="0"/>
        <v/>
      </c>
    </row>
    <row r="61" spans="1:12" s="85" customFormat="1" x14ac:dyDescent="0.25">
      <c r="A61" s="148">
        <f t="shared" si="1"/>
        <v>53</v>
      </c>
      <c r="B61" s="157" t="str">
        <f ca="1">IF(IFERROR(INDIRECT(CONCATENATE("'UNITCOST ITEMS (Data Entry)'!D",IFERROR(SUM(MATCH(A61,'UNITCOST ITEMS (Data Entry)'!$A$3:$A$504,0),2),""))),"")=0,"",IFERROR(INDIRECT(CONCATENATE("'UNITCOST ITEMS (Data Entry)'!D",IFERROR(SUM(MATCH(A61,'UNITCOST ITEMS (Data Entry)'!$A$3:$A$504,0),2),""))),""))</f>
        <v/>
      </c>
      <c r="C61" s="236" t="str">
        <f ca="1">IF(IFERROR(INDIRECT(CONCATENATE("'UNITCOST ITEMS (Data Entry)'!E",IFERROR(SUM(MATCH(A61,'UNITCOST ITEMS (Data Entry)'!$A$3:$A$504,0),2),""))),"")=0,"",IFERROR(INDIRECT(CONCATENATE("'UNITCOST ITEMS (Data Entry)'!E",IFERROR(SUM(MATCH(A61,'UNITCOST ITEMS (Data Entry)'!$A$3:$A$504,0),2),""))),""))</f>
        <v/>
      </c>
      <c r="D61" s="237"/>
      <c r="E61" s="155" t="str">
        <f ca="1">IF(IFERROR(INDIRECT(CONCATENATE("'UNITCOST ITEMS (Data Entry)'!F",IFERROR(SUM(MATCH(A61,'UNITCOST ITEMS (Data Entry)'!$A$3:$A$504,0),2),""))),"")=0,"",IFERROR(INDIRECT(CONCATENATE("'UNITCOST ITEMS (Data Entry)'!F",IFERROR(SUM(MATCH(A61,'UNITCOST ITEMS (Data Entry)'!$A$3:$A$504,0),2),""))),""))</f>
        <v/>
      </c>
      <c r="F61" s="155" t="str">
        <f ca="1">IF(IFERROR(INDIRECT(CONCATENATE("'UNITCOST ITEMS (Data Entry)'!G",IFERROR(SUM(MATCH(A61,'UNITCOST ITEMS (Data Entry)'!$A$3:$A$504,0),2),""))),"")=0,"",IFERROR(INDIRECT(CONCATENATE("'UNITCOST ITEMS (Data Entry)'!G",IFERROR(SUM(MATCH(A61,'UNITCOST ITEMS (Data Entry)'!$A$3:$A$504,0),2),""))),""))</f>
        <v/>
      </c>
      <c r="G61" s="152" t="str">
        <f ca="1">IF(IFERROR(INDIRECT(CONCATENATE("'UNITCOST ITEMS (Data Entry)'!H",IFERROR(SUM(MATCH(A61,'UNITCOST ITEMS (Data Entry)'!$A$3:$A$504,0),2),""))),"")=0,"",IFERROR(INDIRECT(CONCATENATE("'UNITCOST ITEMS (Data Entry)'!H",IFERROR(SUM(MATCH(A61,'UNITCOST ITEMS (Data Entry)'!$A$3:$A$504,0),2),""))),""))</f>
        <v/>
      </c>
      <c r="H61" s="152" t="str">
        <f ca="1">IF(IFERROR(INDIRECT(CONCATENATE("'UNITCOST ITEMS (Data Entry)'!I",IFERROR(SUM(MATCH(A61,'UNITCOST ITEMS (Data Entry)'!$A$3:$A$504,0),2),""))),"")=0,"",IFERROR(INDIRECT(CONCATENATE("'UNITCOST ITEMS (Data Entry)'!I",IFERROR(SUM(MATCH(A61,'UNITCOST ITEMS (Data Entry)'!$A$3:$A$504,0),2),""))),""))</f>
        <v/>
      </c>
      <c r="I61" s="153" t="str">
        <f ca="1">IF(K61=2,"",IF(IFERROR(INDIRECT(CONCATENATE("'UNITCOST ITEMS (Data Entry)'!J",IFERROR(SUM(MATCH(A61,'UNITCOST ITEMS (Data Entry)'!$A$3:$A$504,0),2),""))),"")=0,"",IFERROR(INDIRECT(CONCATENATE("'UNITCOST ITEMS (Data Entry)'!J",IFERROR(SUM(MATCH(A61,'UNITCOST ITEMS (Data Entry)'!$A$3:$A$504,0),2),""))),"")))</f>
        <v/>
      </c>
      <c r="J61" s="89"/>
      <c r="K61" s="149" t="str">
        <f ca="1">IF(IFERROR(INDIRECT(CONCATENATE("'UNITCOST ITEMS (Data Entry)'!C",IFERROR(SUM(MATCH(A61,'UNITCOST ITEMS (Data Entry)'!$A$3:$A$504,0),2),""))),"")=0,"",IFERROR(INDIRECT(CONCATENATE("'UNITCOST ITEMS (Data Entry)'!C",IFERROR(SUM(MATCH(A61,'UNITCOST ITEMS (Data Entry)'!$A$3:$A$504,0),2),""))),""))</f>
        <v/>
      </c>
      <c r="L61" s="85" t="str">
        <f t="shared" ca="1" si="0"/>
        <v/>
      </c>
    </row>
    <row r="62" spans="1:12" s="85" customFormat="1" x14ac:dyDescent="0.25">
      <c r="A62" s="148">
        <f t="shared" si="1"/>
        <v>54</v>
      </c>
      <c r="B62" s="157" t="str">
        <f ca="1">IF(IFERROR(INDIRECT(CONCATENATE("'UNITCOST ITEMS (Data Entry)'!D",IFERROR(SUM(MATCH(A62,'UNITCOST ITEMS (Data Entry)'!$A$3:$A$504,0),2),""))),"")=0,"",IFERROR(INDIRECT(CONCATENATE("'UNITCOST ITEMS (Data Entry)'!D",IFERROR(SUM(MATCH(A62,'UNITCOST ITEMS (Data Entry)'!$A$3:$A$504,0),2),""))),""))</f>
        <v/>
      </c>
      <c r="C62" s="236" t="str">
        <f ca="1">IF(IFERROR(INDIRECT(CONCATENATE("'UNITCOST ITEMS (Data Entry)'!E",IFERROR(SUM(MATCH(A62,'UNITCOST ITEMS (Data Entry)'!$A$3:$A$504,0),2),""))),"")=0,"",IFERROR(INDIRECT(CONCATENATE("'UNITCOST ITEMS (Data Entry)'!E",IFERROR(SUM(MATCH(A62,'UNITCOST ITEMS (Data Entry)'!$A$3:$A$504,0),2),""))),""))</f>
        <v/>
      </c>
      <c r="D62" s="237"/>
      <c r="E62" s="155" t="str">
        <f ca="1">IF(IFERROR(INDIRECT(CONCATENATE("'UNITCOST ITEMS (Data Entry)'!F",IFERROR(SUM(MATCH(A62,'UNITCOST ITEMS (Data Entry)'!$A$3:$A$504,0),2),""))),"")=0,"",IFERROR(INDIRECT(CONCATENATE("'UNITCOST ITEMS (Data Entry)'!F",IFERROR(SUM(MATCH(A62,'UNITCOST ITEMS (Data Entry)'!$A$3:$A$504,0),2),""))),""))</f>
        <v/>
      </c>
      <c r="F62" s="155" t="str">
        <f ca="1">IF(IFERROR(INDIRECT(CONCATENATE("'UNITCOST ITEMS (Data Entry)'!G",IFERROR(SUM(MATCH(A62,'UNITCOST ITEMS (Data Entry)'!$A$3:$A$504,0),2),""))),"")=0,"",IFERROR(INDIRECT(CONCATENATE("'UNITCOST ITEMS (Data Entry)'!G",IFERROR(SUM(MATCH(A62,'UNITCOST ITEMS (Data Entry)'!$A$3:$A$504,0),2),""))),""))</f>
        <v/>
      </c>
      <c r="G62" s="152" t="str">
        <f ca="1">IF(IFERROR(INDIRECT(CONCATENATE("'UNITCOST ITEMS (Data Entry)'!H",IFERROR(SUM(MATCH(A62,'UNITCOST ITEMS (Data Entry)'!$A$3:$A$504,0),2),""))),"")=0,"",IFERROR(INDIRECT(CONCATENATE("'UNITCOST ITEMS (Data Entry)'!H",IFERROR(SUM(MATCH(A62,'UNITCOST ITEMS (Data Entry)'!$A$3:$A$504,0),2),""))),""))</f>
        <v/>
      </c>
      <c r="H62" s="152" t="str">
        <f ca="1">IF(IFERROR(INDIRECT(CONCATENATE("'UNITCOST ITEMS (Data Entry)'!I",IFERROR(SUM(MATCH(A62,'UNITCOST ITEMS (Data Entry)'!$A$3:$A$504,0),2),""))),"")=0,"",IFERROR(INDIRECT(CONCATENATE("'UNITCOST ITEMS (Data Entry)'!I",IFERROR(SUM(MATCH(A62,'UNITCOST ITEMS (Data Entry)'!$A$3:$A$504,0),2),""))),""))</f>
        <v/>
      </c>
      <c r="I62" s="153" t="str">
        <f ca="1">IF(K62=2,"",IF(IFERROR(INDIRECT(CONCATENATE("'UNITCOST ITEMS (Data Entry)'!J",IFERROR(SUM(MATCH(A62,'UNITCOST ITEMS (Data Entry)'!$A$3:$A$504,0),2),""))),"")=0,"",IFERROR(INDIRECT(CONCATENATE("'UNITCOST ITEMS (Data Entry)'!J",IFERROR(SUM(MATCH(A62,'UNITCOST ITEMS (Data Entry)'!$A$3:$A$504,0),2),""))),"")))</f>
        <v/>
      </c>
      <c r="J62" s="89"/>
      <c r="K62" s="149" t="str">
        <f ca="1">IF(IFERROR(INDIRECT(CONCATENATE("'UNITCOST ITEMS (Data Entry)'!C",IFERROR(SUM(MATCH(A62,'UNITCOST ITEMS (Data Entry)'!$A$3:$A$504,0),2),""))),"")=0,"",IFERROR(INDIRECT(CONCATENATE("'UNITCOST ITEMS (Data Entry)'!C",IFERROR(SUM(MATCH(A62,'UNITCOST ITEMS (Data Entry)'!$A$3:$A$504,0),2),""))),""))</f>
        <v/>
      </c>
      <c r="L62" s="85" t="str">
        <f t="shared" ca="1" si="0"/>
        <v/>
      </c>
    </row>
    <row r="63" spans="1:12" s="85" customFormat="1" x14ac:dyDescent="0.25">
      <c r="A63" s="148">
        <f t="shared" si="1"/>
        <v>55</v>
      </c>
      <c r="B63" s="157" t="str">
        <f ca="1">IF(IFERROR(INDIRECT(CONCATENATE("'UNITCOST ITEMS (Data Entry)'!D",IFERROR(SUM(MATCH(A63,'UNITCOST ITEMS (Data Entry)'!$A$3:$A$504,0),2),""))),"")=0,"",IFERROR(INDIRECT(CONCATENATE("'UNITCOST ITEMS (Data Entry)'!D",IFERROR(SUM(MATCH(A63,'UNITCOST ITEMS (Data Entry)'!$A$3:$A$504,0),2),""))),""))</f>
        <v/>
      </c>
      <c r="C63" s="236" t="str">
        <f ca="1">IF(IFERROR(INDIRECT(CONCATENATE("'UNITCOST ITEMS (Data Entry)'!E",IFERROR(SUM(MATCH(A63,'UNITCOST ITEMS (Data Entry)'!$A$3:$A$504,0),2),""))),"")=0,"",IFERROR(INDIRECT(CONCATENATE("'UNITCOST ITEMS (Data Entry)'!E",IFERROR(SUM(MATCH(A63,'UNITCOST ITEMS (Data Entry)'!$A$3:$A$504,0),2),""))),""))</f>
        <v/>
      </c>
      <c r="D63" s="237"/>
      <c r="E63" s="155" t="str">
        <f ca="1">IF(IFERROR(INDIRECT(CONCATENATE("'UNITCOST ITEMS (Data Entry)'!F",IFERROR(SUM(MATCH(A63,'UNITCOST ITEMS (Data Entry)'!$A$3:$A$504,0),2),""))),"")=0,"",IFERROR(INDIRECT(CONCATENATE("'UNITCOST ITEMS (Data Entry)'!F",IFERROR(SUM(MATCH(A63,'UNITCOST ITEMS (Data Entry)'!$A$3:$A$504,0),2),""))),""))</f>
        <v/>
      </c>
      <c r="F63" s="155" t="str">
        <f ca="1">IF(IFERROR(INDIRECT(CONCATENATE("'UNITCOST ITEMS (Data Entry)'!G",IFERROR(SUM(MATCH(A63,'UNITCOST ITEMS (Data Entry)'!$A$3:$A$504,0),2),""))),"")=0,"",IFERROR(INDIRECT(CONCATENATE("'UNITCOST ITEMS (Data Entry)'!G",IFERROR(SUM(MATCH(A63,'UNITCOST ITEMS (Data Entry)'!$A$3:$A$504,0),2),""))),""))</f>
        <v/>
      </c>
      <c r="G63" s="152" t="str">
        <f ca="1">IF(IFERROR(INDIRECT(CONCATENATE("'UNITCOST ITEMS (Data Entry)'!H",IFERROR(SUM(MATCH(A63,'UNITCOST ITEMS (Data Entry)'!$A$3:$A$504,0),2),""))),"")=0,"",IFERROR(INDIRECT(CONCATENATE("'UNITCOST ITEMS (Data Entry)'!H",IFERROR(SUM(MATCH(A63,'UNITCOST ITEMS (Data Entry)'!$A$3:$A$504,0),2),""))),""))</f>
        <v/>
      </c>
      <c r="H63" s="152" t="str">
        <f ca="1">IF(IFERROR(INDIRECT(CONCATENATE("'UNITCOST ITEMS (Data Entry)'!I",IFERROR(SUM(MATCH(A63,'UNITCOST ITEMS (Data Entry)'!$A$3:$A$504,0),2),""))),"")=0,"",IFERROR(INDIRECT(CONCATENATE("'UNITCOST ITEMS (Data Entry)'!I",IFERROR(SUM(MATCH(A63,'UNITCOST ITEMS (Data Entry)'!$A$3:$A$504,0),2),""))),""))</f>
        <v/>
      </c>
      <c r="I63" s="153" t="str">
        <f ca="1">IF(K63=2,"",IF(IFERROR(INDIRECT(CONCATENATE("'UNITCOST ITEMS (Data Entry)'!J",IFERROR(SUM(MATCH(A63,'UNITCOST ITEMS (Data Entry)'!$A$3:$A$504,0),2),""))),"")=0,"",IFERROR(INDIRECT(CONCATENATE("'UNITCOST ITEMS (Data Entry)'!J",IFERROR(SUM(MATCH(A63,'UNITCOST ITEMS (Data Entry)'!$A$3:$A$504,0),2),""))),"")))</f>
        <v/>
      </c>
      <c r="J63" s="89"/>
      <c r="K63" s="149" t="str">
        <f ca="1">IF(IFERROR(INDIRECT(CONCATENATE("'UNITCOST ITEMS (Data Entry)'!C",IFERROR(SUM(MATCH(A63,'UNITCOST ITEMS (Data Entry)'!$A$3:$A$504,0),2),""))),"")=0,"",IFERROR(INDIRECT(CONCATENATE("'UNITCOST ITEMS (Data Entry)'!C",IFERROR(SUM(MATCH(A63,'UNITCOST ITEMS (Data Entry)'!$A$3:$A$504,0),2),""))),""))</f>
        <v/>
      </c>
      <c r="L63" s="85" t="str">
        <f t="shared" ca="1" si="0"/>
        <v/>
      </c>
    </row>
    <row r="64" spans="1:12" s="85" customFormat="1" x14ac:dyDescent="0.25">
      <c r="A64" s="148">
        <f t="shared" si="1"/>
        <v>56</v>
      </c>
      <c r="B64" s="157" t="str">
        <f ca="1">IF(IFERROR(INDIRECT(CONCATENATE("'UNITCOST ITEMS (Data Entry)'!D",IFERROR(SUM(MATCH(A64,'UNITCOST ITEMS (Data Entry)'!$A$3:$A$504,0),2),""))),"")=0,"",IFERROR(INDIRECT(CONCATENATE("'UNITCOST ITEMS (Data Entry)'!D",IFERROR(SUM(MATCH(A64,'UNITCOST ITEMS (Data Entry)'!$A$3:$A$504,0),2),""))),""))</f>
        <v/>
      </c>
      <c r="C64" s="236" t="str">
        <f ca="1">IF(IFERROR(INDIRECT(CONCATENATE("'UNITCOST ITEMS (Data Entry)'!E",IFERROR(SUM(MATCH(A64,'UNITCOST ITEMS (Data Entry)'!$A$3:$A$504,0),2),""))),"")=0,"",IFERROR(INDIRECT(CONCATENATE("'UNITCOST ITEMS (Data Entry)'!E",IFERROR(SUM(MATCH(A64,'UNITCOST ITEMS (Data Entry)'!$A$3:$A$504,0),2),""))),""))</f>
        <v/>
      </c>
      <c r="D64" s="237"/>
      <c r="E64" s="155" t="str">
        <f ca="1">IF(IFERROR(INDIRECT(CONCATENATE("'UNITCOST ITEMS (Data Entry)'!F",IFERROR(SUM(MATCH(A64,'UNITCOST ITEMS (Data Entry)'!$A$3:$A$504,0),2),""))),"")=0,"",IFERROR(INDIRECT(CONCATENATE("'UNITCOST ITEMS (Data Entry)'!F",IFERROR(SUM(MATCH(A64,'UNITCOST ITEMS (Data Entry)'!$A$3:$A$504,0),2),""))),""))</f>
        <v/>
      </c>
      <c r="F64" s="155" t="str">
        <f ca="1">IF(IFERROR(INDIRECT(CONCATENATE("'UNITCOST ITEMS (Data Entry)'!G",IFERROR(SUM(MATCH(A64,'UNITCOST ITEMS (Data Entry)'!$A$3:$A$504,0),2),""))),"")=0,"",IFERROR(INDIRECT(CONCATENATE("'UNITCOST ITEMS (Data Entry)'!G",IFERROR(SUM(MATCH(A64,'UNITCOST ITEMS (Data Entry)'!$A$3:$A$504,0),2),""))),""))</f>
        <v/>
      </c>
      <c r="G64" s="152" t="str">
        <f ca="1">IF(IFERROR(INDIRECT(CONCATENATE("'UNITCOST ITEMS (Data Entry)'!H",IFERROR(SUM(MATCH(A64,'UNITCOST ITEMS (Data Entry)'!$A$3:$A$504,0),2),""))),"")=0,"",IFERROR(INDIRECT(CONCATENATE("'UNITCOST ITEMS (Data Entry)'!H",IFERROR(SUM(MATCH(A64,'UNITCOST ITEMS (Data Entry)'!$A$3:$A$504,0),2),""))),""))</f>
        <v/>
      </c>
      <c r="H64" s="152" t="str">
        <f ca="1">IF(IFERROR(INDIRECT(CONCATENATE("'UNITCOST ITEMS (Data Entry)'!I",IFERROR(SUM(MATCH(A64,'UNITCOST ITEMS (Data Entry)'!$A$3:$A$504,0),2),""))),"")=0,"",IFERROR(INDIRECT(CONCATENATE("'UNITCOST ITEMS (Data Entry)'!I",IFERROR(SUM(MATCH(A64,'UNITCOST ITEMS (Data Entry)'!$A$3:$A$504,0),2),""))),""))</f>
        <v/>
      </c>
      <c r="I64" s="153" t="str">
        <f ca="1">IF(K64=2,"",IF(IFERROR(INDIRECT(CONCATENATE("'UNITCOST ITEMS (Data Entry)'!J",IFERROR(SUM(MATCH(A64,'UNITCOST ITEMS (Data Entry)'!$A$3:$A$504,0),2),""))),"")=0,"",IFERROR(INDIRECT(CONCATENATE("'UNITCOST ITEMS (Data Entry)'!J",IFERROR(SUM(MATCH(A64,'UNITCOST ITEMS (Data Entry)'!$A$3:$A$504,0),2),""))),"")))</f>
        <v/>
      </c>
      <c r="J64" s="89"/>
      <c r="K64" s="149" t="str">
        <f ca="1">IF(IFERROR(INDIRECT(CONCATENATE("'UNITCOST ITEMS (Data Entry)'!C",IFERROR(SUM(MATCH(A64,'UNITCOST ITEMS (Data Entry)'!$A$3:$A$504,0),2),""))),"")=0,"",IFERROR(INDIRECT(CONCATENATE("'UNITCOST ITEMS (Data Entry)'!C",IFERROR(SUM(MATCH(A64,'UNITCOST ITEMS (Data Entry)'!$A$3:$A$504,0),2),""))),""))</f>
        <v/>
      </c>
      <c r="L64" s="85" t="str">
        <f t="shared" ca="1" si="0"/>
        <v/>
      </c>
    </row>
    <row r="65" spans="1:12" s="85" customFormat="1" x14ac:dyDescent="0.25">
      <c r="A65" s="148">
        <f t="shared" si="1"/>
        <v>57</v>
      </c>
      <c r="B65" s="157" t="str">
        <f ca="1">IF(IFERROR(INDIRECT(CONCATENATE("'UNITCOST ITEMS (Data Entry)'!D",IFERROR(SUM(MATCH(A65,'UNITCOST ITEMS (Data Entry)'!$A$3:$A$504,0),2),""))),"")=0,"",IFERROR(INDIRECT(CONCATENATE("'UNITCOST ITEMS (Data Entry)'!D",IFERROR(SUM(MATCH(A65,'UNITCOST ITEMS (Data Entry)'!$A$3:$A$504,0),2),""))),""))</f>
        <v/>
      </c>
      <c r="C65" s="236" t="str">
        <f ca="1">IF(IFERROR(INDIRECT(CONCATENATE("'UNITCOST ITEMS (Data Entry)'!E",IFERROR(SUM(MATCH(A65,'UNITCOST ITEMS (Data Entry)'!$A$3:$A$504,0),2),""))),"")=0,"",IFERROR(INDIRECT(CONCATENATE("'UNITCOST ITEMS (Data Entry)'!E",IFERROR(SUM(MATCH(A65,'UNITCOST ITEMS (Data Entry)'!$A$3:$A$504,0),2),""))),""))</f>
        <v/>
      </c>
      <c r="D65" s="237"/>
      <c r="E65" s="155" t="str">
        <f ca="1">IF(IFERROR(INDIRECT(CONCATENATE("'UNITCOST ITEMS (Data Entry)'!F",IFERROR(SUM(MATCH(A65,'UNITCOST ITEMS (Data Entry)'!$A$3:$A$504,0),2),""))),"")=0,"",IFERROR(INDIRECT(CONCATENATE("'UNITCOST ITEMS (Data Entry)'!F",IFERROR(SUM(MATCH(A65,'UNITCOST ITEMS (Data Entry)'!$A$3:$A$504,0),2),""))),""))</f>
        <v/>
      </c>
      <c r="F65" s="155" t="str">
        <f ca="1">IF(IFERROR(INDIRECT(CONCATENATE("'UNITCOST ITEMS (Data Entry)'!G",IFERROR(SUM(MATCH(A65,'UNITCOST ITEMS (Data Entry)'!$A$3:$A$504,0),2),""))),"")=0,"",IFERROR(INDIRECT(CONCATENATE("'UNITCOST ITEMS (Data Entry)'!G",IFERROR(SUM(MATCH(A65,'UNITCOST ITEMS (Data Entry)'!$A$3:$A$504,0),2),""))),""))</f>
        <v/>
      </c>
      <c r="G65" s="152" t="str">
        <f ca="1">IF(IFERROR(INDIRECT(CONCATENATE("'UNITCOST ITEMS (Data Entry)'!H",IFERROR(SUM(MATCH(A65,'UNITCOST ITEMS (Data Entry)'!$A$3:$A$504,0),2),""))),"")=0,"",IFERROR(INDIRECT(CONCATENATE("'UNITCOST ITEMS (Data Entry)'!H",IFERROR(SUM(MATCH(A65,'UNITCOST ITEMS (Data Entry)'!$A$3:$A$504,0),2),""))),""))</f>
        <v/>
      </c>
      <c r="H65" s="152" t="str">
        <f ca="1">IF(IFERROR(INDIRECT(CONCATENATE("'UNITCOST ITEMS (Data Entry)'!I",IFERROR(SUM(MATCH(A65,'UNITCOST ITEMS (Data Entry)'!$A$3:$A$504,0),2),""))),"")=0,"",IFERROR(INDIRECT(CONCATENATE("'UNITCOST ITEMS (Data Entry)'!I",IFERROR(SUM(MATCH(A65,'UNITCOST ITEMS (Data Entry)'!$A$3:$A$504,0),2),""))),""))</f>
        <v/>
      </c>
      <c r="I65" s="153" t="str">
        <f ca="1">IF(K65=2,"",IF(IFERROR(INDIRECT(CONCATENATE("'UNITCOST ITEMS (Data Entry)'!J",IFERROR(SUM(MATCH(A65,'UNITCOST ITEMS (Data Entry)'!$A$3:$A$504,0),2),""))),"")=0,"",IFERROR(INDIRECT(CONCATENATE("'UNITCOST ITEMS (Data Entry)'!J",IFERROR(SUM(MATCH(A65,'UNITCOST ITEMS (Data Entry)'!$A$3:$A$504,0),2),""))),"")))</f>
        <v/>
      </c>
      <c r="J65" s="89"/>
      <c r="K65" s="149" t="str">
        <f ca="1">IF(IFERROR(INDIRECT(CONCATENATE("'UNITCOST ITEMS (Data Entry)'!C",IFERROR(SUM(MATCH(A65,'UNITCOST ITEMS (Data Entry)'!$A$3:$A$504,0),2),""))),"")=0,"",IFERROR(INDIRECT(CONCATENATE("'UNITCOST ITEMS (Data Entry)'!C",IFERROR(SUM(MATCH(A65,'UNITCOST ITEMS (Data Entry)'!$A$3:$A$504,0),2),""))),""))</f>
        <v/>
      </c>
      <c r="L65" s="85" t="str">
        <f t="shared" ca="1" si="0"/>
        <v/>
      </c>
    </row>
    <row r="66" spans="1:12" s="85" customFormat="1" x14ac:dyDescent="0.25">
      <c r="A66" s="148">
        <f t="shared" si="1"/>
        <v>58</v>
      </c>
      <c r="B66" s="157" t="str">
        <f ca="1">IF(IFERROR(INDIRECT(CONCATENATE("'UNITCOST ITEMS (Data Entry)'!D",IFERROR(SUM(MATCH(A66,'UNITCOST ITEMS (Data Entry)'!$A$3:$A$504,0),2),""))),"")=0,"",IFERROR(INDIRECT(CONCATENATE("'UNITCOST ITEMS (Data Entry)'!D",IFERROR(SUM(MATCH(A66,'UNITCOST ITEMS (Data Entry)'!$A$3:$A$504,0),2),""))),""))</f>
        <v/>
      </c>
      <c r="C66" s="236" t="str">
        <f ca="1">IF(IFERROR(INDIRECT(CONCATENATE("'UNITCOST ITEMS (Data Entry)'!E",IFERROR(SUM(MATCH(A66,'UNITCOST ITEMS (Data Entry)'!$A$3:$A$504,0),2),""))),"")=0,"",IFERROR(INDIRECT(CONCATENATE("'UNITCOST ITEMS (Data Entry)'!E",IFERROR(SUM(MATCH(A66,'UNITCOST ITEMS (Data Entry)'!$A$3:$A$504,0),2),""))),""))</f>
        <v/>
      </c>
      <c r="D66" s="237"/>
      <c r="E66" s="155" t="str">
        <f ca="1">IF(IFERROR(INDIRECT(CONCATENATE("'UNITCOST ITEMS (Data Entry)'!F",IFERROR(SUM(MATCH(A66,'UNITCOST ITEMS (Data Entry)'!$A$3:$A$504,0),2),""))),"")=0,"",IFERROR(INDIRECT(CONCATENATE("'UNITCOST ITEMS (Data Entry)'!F",IFERROR(SUM(MATCH(A66,'UNITCOST ITEMS (Data Entry)'!$A$3:$A$504,0),2),""))),""))</f>
        <v/>
      </c>
      <c r="F66" s="155" t="str">
        <f ca="1">IF(IFERROR(INDIRECT(CONCATENATE("'UNITCOST ITEMS (Data Entry)'!G",IFERROR(SUM(MATCH(A66,'UNITCOST ITEMS (Data Entry)'!$A$3:$A$504,0),2),""))),"")=0,"",IFERROR(INDIRECT(CONCATENATE("'UNITCOST ITEMS (Data Entry)'!G",IFERROR(SUM(MATCH(A66,'UNITCOST ITEMS (Data Entry)'!$A$3:$A$504,0),2),""))),""))</f>
        <v/>
      </c>
      <c r="G66" s="152" t="str">
        <f ca="1">IF(IFERROR(INDIRECT(CONCATENATE("'UNITCOST ITEMS (Data Entry)'!H",IFERROR(SUM(MATCH(A66,'UNITCOST ITEMS (Data Entry)'!$A$3:$A$504,0),2),""))),"")=0,"",IFERROR(INDIRECT(CONCATENATE("'UNITCOST ITEMS (Data Entry)'!H",IFERROR(SUM(MATCH(A66,'UNITCOST ITEMS (Data Entry)'!$A$3:$A$504,0),2),""))),""))</f>
        <v/>
      </c>
      <c r="H66" s="152" t="str">
        <f ca="1">IF(IFERROR(INDIRECT(CONCATENATE("'UNITCOST ITEMS (Data Entry)'!I",IFERROR(SUM(MATCH(A66,'UNITCOST ITEMS (Data Entry)'!$A$3:$A$504,0),2),""))),"")=0,"",IFERROR(INDIRECT(CONCATENATE("'UNITCOST ITEMS (Data Entry)'!I",IFERROR(SUM(MATCH(A66,'UNITCOST ITEMS (Data Entry)'!$A$3:$A$504,0),2),""))),""))</f>
        <v/>
      </c>
      <c r="I66" s="153" t="str">
        <f ca="1">IF(K66=2,"",IF(IFERROR(INDIRECT(CONCATENATE("'UNITCOST ITEMS (Data Entry)'!J",IFERROR(SUM(MATCH(A66,'UNITCOST ITEMS (Data Entry)'!$A$3:$A$504,0),2),""))),"")=0,"",IFERROR(INDIRECT(CONCATENATE("'UNITCOST ITEMS (Data Entry)'!J",IFERROR(SUM(MATCH(A66,'UNITCOST ITEMS (Data Entry)'!$A$3:$A$504,0),2),""))),"")))</f>
        <v/>
      </c>
      <c r="J66" s="89"/>
      <c r="K66" s="149" t="str">
        <f ca="1">IF(IFERROR(INDIRECT(CONCATENATE("'UNITCOST ITEMS (Data Entry)'!C",IFERROR(SUM(MATCH(A66,'UNITCOST ITEMS (Data Entry)'!$A$3:$A$504,0),2),""))),"")=0,"",IFERROR(INDIRECT(CONCATENATE("'UNITCOST ITEMS (Data Entry)'!C",IFERROR(SUM(MATCH(A66,'UNITCOST ITEMS (Data Entry)'!$A$3:$A$504,0),2),""))),""))</f>
        <v/>
      </c>
      <c r="L66" s="85" t="str">
        <f t="shared" ca="1" si="0"/>
        <v/>
      </c>
    </row>
    <row r="67" spans="1:12" s="85" customFormat="1" x14ac:dyDescent="0.25">
      <c r="A67" s="148">
        <f t="shared" si="1"/>
        <v>59</v>
      </c>
      <c r="B67" s="157" t="str">
        <f ca="1">IF(IFERROR(INDIRECT(CONCATENATE("'UNITCOST ITEMS (Data Entry)'!D",IFERROR(SUM(MATCH(A67,'UNITCOST ITEMS (Data Entry)'!$A$3:$A$504,0),2),""))),"")=0,"",IFERROR(INDIRECT(CONCATENATE("'UNITCOST ITEMS (Data Entry)'!D",IFERROR(SUM(MATCH(A67,'UNITCOST ITEMS (Data Entry)'!$A$3:$A$504,0),2),""))),""))</f>
        <v/>
      </c>
      <c r="C67" s="236" t="str">
        <f ca="1">IF(IFERROR(INDIRECT(CONCATENATE("'UNITCOST ITEMS (Data Entry)'!E",IFERROR(SUM(MATCH(A67,'UNITCOST ITEMS (Data Entry)'!$A$3:$A$504,0),2),""))),"")=0,"",IFERROR(INDIRECT(CONCATENATE("'UNITCOST ITEMS (Data Entry)'!E",IFERROR(SUM(MATCH(A67,'UNITCOST ITEMS (Data Entry)'!$A$3:$A$504,0),2),""))),""))</f>
        <v/>
      </c>
      <c r="D67" s="237"/>
      <c r="E67" s="155" t="str">
        <f ca="1">IF(IFERROR(INDIRECT(CONCATENATE("'UNITCOST ITEMS (Data Entry)'!F",IFERROR(SUM(MATCH(A67,'UNITCOST ITEMS (Data Entry)'!$A$3:$A$504,0),2),""))),"")=0,"",IFERROR(INDIRECT(CONCATENATE("'UNITCOST ITEMS (Data Entry)'!F",IFERROR(SUM(MATCH(A67,'UNITCOST ITEMS (Data Entry)'!$A$3:$A$504,0),2),""))),""))</f>
        <v/>
      </c>
      <c r="F67" s="155" t="str">
        <f ca="1">IF(IFERROR(INDIRECT(CONCATENATE("'UNITCOST ITEMS (Data Entry)'!G",IFERROR(SUM(MATCH(A67,'UNITCOST ITEMS (Data Entry)'!$A$3:$A$504,0),2),""))),"")=0,"",IFERROR(INDIRECT(CONCATENATE("'UNITCOST ITEMS (Data Entry)'!G",IFERROR(SUM(MATCH(A67,'UNITCOST ITEMS (Data Entry)'!$A$3:$A$504,0),2),""))),""))</f>
        <v/>
      </c>
      <c r="G67" s="152" t="str">
        <f ca="1">IF(IFERROR(INDIRECT(CONCATENATE("'UNITCOST ITEMS (Data Entry)'!H",IFERROR(SUM(MATCH(A67,'UNITCOST ITEMS (Data Entry)'!$A$3:$A$504,0),2),""))),"")=0,"",IFERROR(INDIRECT(CONCATENATE("'UNITCOST ITEMS (Data Entry)'!H",IFERROR(SUM(MATCH(A67,'UNITCOST ITEMS (Data Entry)'!$A$3:$A$504,0),2),""))),""))</f>
        <v/>
      </c>
      <c r="H67" s="152" t="str">
        <f ca="1">IF(IFERROR(INDIRECT(CONCATENATE("'UNITCOST ITEMS (Data Entry)'!I",IFERROR(SUM(MATCH(A67,'UNITCOST ITEMS (Data Entry)'!$A$3:$A$504,0),2),""))),"")=0,"",IFERROR(INDIRECT(CONCATENATE("'UNITCOST ITEMS (Data Entry)'!I",IFERROR(SUM(MATCH(A67,'UNITCOST ITEMS (Data Entry)'!$A$3:$A$504,0),2),""))),""))</f>
        <v/>
      </c>
      <c r="I67" s="153" t="str">
        <f ca="1">IF(K67=2,"",IF(IFERROR(INDIRECT(CONCATENATE("'UNITCOST ITEMS (Data Entry)'!J",IFERROR(SUM(MATCH(A67,'UNITCOST ITEMS (Data Entry)'!$A$3:$A$504,0),2),""))),"")=0,"",IFERROR(INDIRECT(CONCATENATE("'UNITCOST ITEMS (Data Entry)'!J",IFERROR(SUM(MATCH(A67,'UNITCOST ITEMS (Data Entry)'!$A$3:$A$504,0),2),""))),"")))</f>
        <v/>
      </c>
      <c r="J67" s="89"/>
      <c r="K67" s="149" t="str">
        <f ca="1">IF(IFERROR(INDIRECT(CONCATENATE("'UNITCOST ITEMS (Data Entry)'!C",IFERROR(SUM(MATCH(A67,'UNITCOST ITEMS (Data Entry)'!$A$3:$A$504,0),2),""))),"")=0,"",IFERROR(INDIRECT(CONCATENATE("'UNITCOST ITEMS (Data Entry)'!C",IFERROR(SUM(MATCH(A67,'UNITCOST ITEMS (Data Entry)'!$A$3:$A$504,0),2),""))),""))</f>
        <v/>
      </c>
      <c r="L67" s="85" t="str">
        <f t="shared" ca="1" si="0"/>
        <v/>
      </c>
    </row>
    <row r="68" spans="1:12" s="85" customFormat="1" x14ac:dyDescent="0.25">
      <c r="A68" s="148">
        <f t="shared" si="1"/>
        <v>60</v>
      </c>
      <c r="B68" s="157" t="str">
        <f ca="1">IF(IFERROR(INDIRECT(CONCATENATE("'UNITCOST ITEMS (Data Entry)'!D",IFERROR(SUM(MATCH(A68,'UNITCOST ITEMS (Data Entry)'!$A$3:$A$504,0),2),""))),"")=0,"",IFERROR(INDIRECT(CONCATENATE("'UNITCOST ITEMS (Data Entry)'!D",IFERROR(SUM(MATCH(A68,'UNITCOST ITEMS (Data Entry)'!$A$3:$A$504,0),2),""))),""))</f>
        <v/>
      </c>
      <c r="C68" s="236" t="str">
        <f ca="1">IF(IFERROR(INDIRECT(CONCATENATE("'UNITCOST ITEMS (Data Entry)'!E",IFERROR(SUM(MATCH(A68,'UNITCOST ITEMS (Data Entry)'!$A$3:$A$504,0),2),""))),"")=0,"",IFERROR(INDIRECT(CONCATENATE("'UNITCOST ITEMS (Data Entry)'!E",IFERROR(SUM(MATCH(A68,'UNITCOST ITEMS (Data Entry)'!$A$3:$A$504,0),2),""))),""))</f>
        <v/>
      </c>
      <c r="D68" s="237"/>
      <c r="E68" s="155" t="str">
        <f ca="1">IF(IFERROR(INDIRECT(CONCATENATE("'UNITCOST ITEMS (Data Entry)'!F",IFERROR(SUM(MATCH(A68,'UNITCOST ITEMS (Data Entry)'!$A$3:$A$504,0),2),""))),"")=0,"",IFERROR(INDIRECT(CONCATENATE("'UNITCOST ITEMS (Data Entry)'!F",IFERROR(SUM(MATCH(A68,'UNITCOST ITEMS (Data Entry)'!$A$3:$A$504,0),2),""))),""))</f>
        <v/>
      </c>
      <c r="F68" s="155" t="str">
        <f ca="1">IF(IFERROR(INDIRECT(CONCATENATE("'UNITCOST ITEMS (Data Entry)'!G",IFERROR(SUM(MATCH(A68,'UNITCOST ITEMS (Data Entry)'!$A$3:$A$504,0),2),""))),"")=0,"",IFERROR(INDIRECT(CONCATENATE("'UNITCOST ITEMS (Data Entry)'!G",IFERROR(SUM(MATCH(A68,'UNITCOST ITEMS (Data Entry)'!$A$3:$A$504,0),2),""))),""))</f>
        <v/>
      </c>
      <c r="G68" s="152" t="str">
        <f ca="1">IF(IFERROR(INDIRECT(CONCATENATE("'UNITCOST ITEMS (Data Entry)'!H",IFERROR(SUM(MATCH(A68,'UNITCOST ITEMS (Data Entry)'!$A$3:$A$504,0),2),""))),"")=0,"",IFERROR(INDIRECT(CONCATENATE("'UNITCOST ITEMS (Data Entry)'!H",IFERROR(SUM(MATCH(A68,'UNITCOST ITEMS (Data Entry)'!$A$3:$A$504,0),2),""))),""))</f>
        <v/>
      </c>
      <c r="H68" s="152" t="str">
        <f ca="1">IF(IFERROR(INDIRECT(CONCATENATE("'UNITCOST ITEMS (Data Entry)'!I",IFERROR(SUM(MATCH(A68,'UNITCOST ITEMS (Data Entry)'!$A$3:$A$504,0),2),""))),"")=0,"",IFERROR(INDIRECT(CONCATENATE("'UNITCOST ITEMS (Data Entry)'!I",IFERROR(SUM(MATCH(A68,'UNITCOST ITEMS (Data Entry)'!$A$3:$A$504,0),2),""))),""))</f>
        <v/>
      </c>
      <c r="I68" s="153" t="str">
        <f ca="1">IF(K68=2,"",IF(IFERROR(INDIRECT(CONCATENATE("'UNITCOST ITEMS (Data Entry)'!J",IFERROR(SUM(MATCH(A68,'UNITCOST ITEMS (Data Entry)'!$A$3:$A$504,0),2),""))),"")=0,"",IFERROR(INDIRECT(CONCATENATE("'UNITCOST ITEMS (Data Entry)'!J",IFERROR(SUM(MATCH(A68,'UNITCOST ITEMS (Data Entry)'!$A$3:$A$504,0),2),""))),"")))</f>
        <v/>
      </c>
      <c r="J68" s="89"/>
      <c r="K68" s="149" t="str">
        <f ca="1">IF(IFERROR(INDIRECT(CONCATENATE("'UNITCOST ITEMS (Data Entry)'!C",IFERROR(SUM(MATCH(A68,'UNITCOST ITEMS (Data Entry)'!$A$3:$A$504,0),2),""))),"")=0,"",IFERROR(INDIRECT(CONCATENATE("'UNITCOST ITEMS (Data Entry)'!C",IFERROR(SUM(MATCH(A68,'UNITCOST ITEMS (Data Entry)'!$A$3:$A$504,0),2),""))),""))</f>
        <v/>
      </c>
      <c r="L68" s="85" t="str">
        <f t="shared" ca="1" si="0"/>
        <v/>
      </c>
    </row>
    <row r="69" spans="1:12" s="85" customFormat="1" x14ac:dyDescent="0.25">
      <c r="A69" s="148">
        <f t="shared" si="1"/>
        <v>61</v>
      </c>
      <c r="B69" s="157" t="str">
        <f ca="1">IF(IFERROR(INDIRECT(CONCATENATE("'UNITCOST ITEMS (Data Entry)'!D",IFERROR(SUM(MATCH(A69,'UNITCOST ITEMS (Data Entry)'!$A$3:$A$504,0),2),""))),"")=0,"",IFERROR(INDIRECT(CONCATENATE("'UNITCOST ITEMS (Data Entry)'!D",IFERROR(SUM(MATCH(A69,'UNITCOST ITEMS (Data Entry)'!$A$3:$A$504,0),2),""))),""))</f>
        <v/>
      </c>
      <c r="C69" s="236" t="str">
        <f ca="1">IF(IFERROR(INDIRECT(CONCATENATE("'UNITCOST ITEMS (Data Entry)'!E",IFERROR(SUM(MATCH(A69,'UNITCOST ITEMS (Data Entry)'!$A$3:$A$504,0),2),""))),"")=0,"",IFERROR(INDIRECT(CONCATENATE("'UNITCOST ITEMS (Data Entry)'!E",IFERROR(SUM(MATCH(A69,'UNITCOST ITEMS (Data Entry)'!$A$3:$A$504,0),2),""))),""))</f>
        <v/>
      </c>
      <c r="D69" s="237"/>
      <c r="E69" s="155" t="str">
        <f ca="1">IF(IFERROR(INDIRECT(CONCATENATE("'UNITCOST ITEMS (Data Entry)'!F",IFERROR(SUM(MATCH(A69,'UNITCOST ITEMS (Data Entry)'!$A$3:$A$504,0),2),""))),"")=0,"",IFERROR(INDIRECT(CONCATENATE("'UNITCOST ITEMS (Data Entry)'!F",IFERROR(SUM(MATCH(A69,'UNITCOST ITEMS (Data Entry)'!$A$3:$A$504,0),2),""))),""))</f>
        <v/>
      </c>
      <c r="F69" s="155" t="str">
        <f ca="1">IF(IFERROR(INDIRECT(CONCATENATE("'UNITCOST ITEMS (Data Entry)'!G",IFERROR(SUM(MATCH(A69,'UNITCOST ITEMS (Data Entry)'!$A$3:$A$504,0),2),""))),"")=0,"",IFERROR(INDIRECT(CONCATENATE("'UNITCOST ITEMS (Data Entry)'!G",IFERROR(SUM(MATCH(A69,'UNITCOST ITEMS (Data Entry)'!$A$3:$A$504,0),2),""))),""))</f>
        <v/>
      </c>
      <c r="G69" s="152" t="str">
        <f ca="1">IF(IFERROR(INDIRECT(CONCATENATE("'UNITCOST ITEMS (Data Entry)'!H",IFERROR(SUM(MATCH(A69,'UNITCOST ITEMS (Data Entry)'!$A$3:$A$504,0),2),""))),"")=0,"",IFERROR(INDIRECT(CONCATENATE("'UNITCOST ITEMS (Data Entry)'!H",IFERROR(SUM(MATCH(A69,'UNITCOST ITEMS (Data Entry)'!$A$3:$A$504,0),2),""))),""))</f>
        <v/>
      </c>
      <c r="H69" s="152" t="str">
        <f ca="1">IF(IFERROR(INDIRECT(CONCATENATE("'UNITCOST ITEMS (Data Entry)'!I",IFERROR(SUM(MATCH(A69,'UNITCOST ITEMS (Data Entry)'!$A$3:$A$504,0),2),""))),"")=0,"",IFERROR(INDIRECT(CONCATENATE("'UNITCOST ITEMS (Data Entry)'!I",IFERROR(SUM(MATCH(A69,'UNITCOST ITEMS (Data Entry)'!$A$3:$A$504,0),2),""))),""))</f>
        <v/>
      </c>
      <c r="I69" s="153" t="str">
        <f ca="1">IF(K69=2,"",IF(IFERROR(INDIRECT(CONCATENATE("'UNITCOST ITEMS (Data Entry)'!J",IFERROR(SUM(MATCH(A69,'UNITCOST ITEMS (Data Entry)'!$A$3:$A$504,0),2),""))),"")=0,"",IFERROR(INDIRECT(CONCATENATE("'UNITCOST ITEMS (Data Entry)'!J",IFERROR(SUM(MATCH(A69,'UNITCOST ITEMS (Data Entry)'!$A$3:$A$504,0),2),""))),"")))</f>
        <v/>
      </c>
      <c r="J69" s="89"/>
      <c r="K69" s="149" t="str">
        <f ca="1">IF(IFERROR(INDIRECT(CONCATENATE("'UNITCOST ITEMS (Data Entry)'!C",IFERROR(SUM(MATCH(A69,'UNITCOST ITEMS (Data Entry)'!$A$3:$A$504,0),2),""))),"")=0,"",IFERROR(INDIRECT(CONCATENATE("'UNITCOST ITEMS (Data Entry)'!C",IFERROR(SUM(MATCH(A69,'UNITCOST ITEMS (Data Entry)'!$A$3:$A$504,0),2),""))),""))</f>
        <v/>
      </c>
      <c r="L69" s="85" t="str">
        <f t="shared" ca="1" si="0"/>
        <v/>
      </c>
    </row>
    <row r="70" spans="1:12" s="85" customFormat="1" x14ac:dyDescent="0.25">
      <c r="A70" s="148">
        <f t="shared" si="1"/>
        <v>62</v>
      </c>
      <c r="B70" s="157" t="str">
        <f ca="1">IF(IFERROR(INDIRECT(CONCATENATE("'UNITCOST ITEMS (Data Entry)'!D",IFERROR(SUM(MATCH(A70,'UNITCOST ITEMS (Data Entry)'!$A$3:$A$504,0),2),""))),"")=0,"",IFERROR(INDIRECT(CONCATENATE("'UNITCOST ITEMS (Data Entry)'!D",IFERROR(SUM(MATCH(A70,'UNITCOST ITEMS (Data Entry)'!$A$3:$A$504,0),2),""))),""))</f>
        <v/>
      </c>
      <c r="C70" s="236" t="str">
        <f ca="1">IF(IFERROR(INDIRECT(CONCATENATE("'UNITCOST ITEMS (Data Entry)'!E",IFERROR(SUM(MATCH(A70,'UNITCOST ITEMS (Data Entry)'!$A$3:$A$504,0),2),""))),"")=0,"",IFERROR(INDIRECT(CONCATENATE("'UNITCOST ITEMS (Data Entry)'!E",IFERROR(SUM(MATCH(A70,'UNITCOST ITEMS (Data Entry)'!$A$3:$A$504,0),2),""))),""))</f>
        <v/>
      </c>
      <c r="D70" s="237"/>
      <c r="E70" s="155" t="str">
        <f ca="1">IF(IFERROR(INDIRECT(CONCATENATE("'UNITCOST ITEMS (Data Entry)'!F",IFERROR(SUM(MATCH(A70,'UNITCOST ITEMS (Data Entry)'!$A$3:$A$504,0),2),""))),"")=0,"",IFERROR(INDIRECT(CONCATENATE("'UNITCOST ITEMS (Data Entry)'!F",IFERROR(SUM(MATCH(A70,'UNITCOST ITEMS (Data Entry)'!$A$3:$A$504,0),2),""))),""))</f>
        <v/>
      </c>
      <c r="F70" s="155" t="str">
        <f ca="1">IF(IFERROR(INDIRECT(CONCATENATE("'UNITCOST ITEMS (Data Entry)'!G",IFERROR(SUM(MATCH(A70,'UNITCOST ITEMS (Data Entry)'!$A$3:$A$504,0),2),""))),"")=0,"",IFERROR(INDIRECT(CONCATENATE("'UNITCOST ITEMS (Data Entry)'!G",IFERROR(SUM(MATCH(A70,'UNITCOST ITEMS (Data Entry)'!$A$3:$A$504,0),2),""))),""))</f>
        <v/>
      </c>
      <c r="G70" s="152" t="str">
        <f ca="1">IF(IFERROR(INDIRECT(CONCATENATE("'UNITCOST ITEMS (Data Entry)'!H",IFERROR(SUM(MATCH(A70,'UNITCOST ITEMS (Data Entry)'!$A$3:$A$504,0),2),""))),"")=0,"",IFERROR(INDIRECT(CONCATENATE("'UNITCOST ITEMS (Data Entry)'!H",IFERROR(SUM(MATCH(A70,'UNITCOST ITEMS (Data Entry)'!$A$3:$A$504,0),2),""))),""))</f>
        <v/>
      </c>
      <c r="H70" s="152" t="str">
        <f ca="1">IF(IFERROR(INDIRECT(CONCATENATE("'UNITCOST ITEMS (Data Entry)'!I",IFERROR(SUM(MATCH(A70,'UNITCOST ITEMS (Data Entry)'!$A$3:$A$504,0),2),""))),"")=0,"",IFERROR(INDIRECT(CONCATENATE("'UNITCOST ITEMS (Data Entry)'!I",IFERROR(SUM(MATCH(A70,'UNITCOST ITEMS (Data Entry)'!$A$3:$A$504,0),2),""))),""))</f>
        <v/>
      </c>
      <c r="I70" s="153" t="str">
        <f ca="1">IF(K70=2,"",IF(IFERROR(INDIRECT(CONCATENATE("'UNITCOST ITEMS (Data Entry)'!J",IFERROR(SUM(MATCH(A70,'UNITCOST ITEMS (Data Entry)'!$A$3:$A$504,0),2),""))),"")=0,"",IFERROR(INDIRECT(CONCATENATE("'UNITCOST ITEMS (Data Entry)'!J",IFERROR(SUM(MATCH(A70,'UNITCOST ITEMS (Data Entry)'!$A$3:$A$504,0),2),""))),"")))</f>
        <v/>
      </c>
      <c r="J70" s="89"/>
      <c r="K70" s="149" t="str">
        <f ca="1">IF(IFERROR(INDIRECT(CONCATENATE("'UNITCOST ITEMS (Data Entry)'!C",IFERROR(SUM(MATCH(A70,'UNITCOST ITEMS (Data Entry)'!$A$3:$A$504,0),2),""))),"")=0,"",IFERROR(INDIRECT(CONCATENATE("'UNITCOST ITEMS (Data Entry)'!C",IFERROR(SUM(MATCH(A70,'UNITCOST ITEMS (Data Entry)'!$A$3:$A$504,0),2),""))),""))</f>
        <v/>
      </c>
      <c r="L70" s="85" t="str">
        <f t="shared" ca="1" si="0"/>
        <v/>
      </c>
    </row>
    <row r="71" spans="1:12" s="85" customFormat="1" x14ac:dyDescent="0.25">
      <c r="A71" s="148">
        <f t="shared" si="1"/>
        <v>63</v>
      </c>
      <c r="B71" s="157" t="str">
        <f ca="1">IF(IFERROR(INDIRECT(CONCATENATE("'UNITCOST ITEMS (Data Entry)'!D",IFERROR(SUM(MATCH(A71,'UNITCOST ITEMS (Data Entry)'!$A$3:$A$504,0),2),""))),"")=0,"",IFERROR(INDIRECT(CONCATENATE("'UNITCOST ITEMS (Data Entry)'!D",IFERROR(SUM(MATCH(A71,'UNITCOST ITEMS (Data Entry)'!$A$3:$A$504,0),2),""))),""))</f>
        <v/>
      </c>
      <c r="C71" s="236" t="str">
        <f ca="1">IF(IFERROR(INDIRECT(CONCATENATE("'UNITCOST ITEMS (Data Entry)'!E",IFERROR(SUM(MATCH(A71,'UNITCOST ITEMS (Data Entry)'!$A$3:$A$504,0),2),""))),"")=0,"",IFERROR(INDIRECT(CONCATENATE("'UNITCOST ITEMS (Data Entry)'!E",IFERROR(SUM(MATCH(A71,'UNITCOST ITEMS (Data Entry)'!$A$3:$A$504,0),2),""))),""))</f>
        <v/>
      </c>
      <c r="D71" s="237"/>
      <c r="E71" s="155" t="str">
        <f ca="1">IF(IFERROR(INDIRECT(CONCATENATE("'UNITCOST ITEMS (Data Entry)'!F",IFERROR(SUM(MATCH(A71,'UNITCOST ITEMS (Data Entry)'!$A$3:$A$504,0),2),""))),"")=0,"",IFERROR(INDIRECT(CONCATENATE("'UNITCOST ITEMS (Data Entry)'!F",IFERROR(SUM(MATCH(A71,'UNITCOST ITEMS (Data Entry)'!$A$3:$A$504,0),2),""))),""))</f>
        <v/>
      </c>
      <c r="F71" s="155" t="str">
        <f ca="1">IF(IFERROR(INDIRECT(CONCATENATE("'UNITCOST ITEMS (Data Entry)'!G",IFERROR(SUM(MATCH(A71,'UNITCOST ITEMS (Data Entry)'!$A$3:$A$504,0),2),""))),"")=0,"",IFERROR(INDIRECT(CONCATENATE("'UNITCOST ITEMS (Data Entry)'!G",IFERROR(SUM(MATCH(A71,'UNITCOST ITEMS (Data Entry)'!$A$3:$A$504,0),2),""))),""))</f>
        <v/>
      </c>
      <c r="G71" s="152" t="str">
        <f ca="1">IF(IFERROR(INDIRECT(CONCATENATE("'UNITCOST ITEMS (Data Entry)'!H",IFERROR(SUM(MATCH(A71,'UNITCOST ITEMS (Data Entry)'!$A$3:$A$504,0),2),""))),"")=0,"",IFERROR(INDIRECT(CONCATENATE("'UNITCOST ITEMS (Data Entry)'!H",IFERROR(SUM(MATCH(A71,'UNITCOST ITEMS (Data Entry)'!$A$3:$A$504,0),2),""))),""))</f>
        <v/>
      </c>
      <c r="H71" s="152" t="str">
        <f ca="1">IF(IFERROR(INDIRECT(CONCATENATE("'UNITCOST ITEMS (Data Entry)'!I",IFERROR(SUM(MATCH(A71,'UNITCOST ITEMS (Data Entry)'!$A$3:$A$504,0),2),""))),"")=0,"",IFERROR(INDIRECT(CONCATENATE("'UNITCOST ITEMS (Data Entry)'!I",IFERROR(SUM(MATCH(A71,'UNITCOST ITEMS (Data Entry)'!$A$3:$A$504,0),2),""))),""))</f>
        <v/>
      </c>
      <c r="I71" s="153" t="str">
        <f ca="1">IF(K71=2,"",IF(IFERROR(INDIRECT(CONCATENATE("'UNITCOST ITEMS (Data Entry)'!J",IFERROR(SUM(MATCH(A71,'UNITCOST ITEMS (Data Entry)'!$A$3:$A$504,0),2),""))),"")=0,"",IFERROR(INDIRECT(CONCATENATE("'UNITCOST ITEMS (Data Entry)'!J",IFERROR(SUM(MATCH(A71,'UNITCOST ITEMS (Data Entry)'!$A$3:$A$504,0),2),""))),"")))</f>
        <v/>
      </c>
      <c r="J71" s="89"/>
      <c r="K71" s="149" t="str">
        <f ca="1">IF(IFERROR(INDIRECT(CONCATENATE("'UNITCOST ITEMS (Data Entry)'!C",IFERROR(SUM(MATCH(A71,'UNITCOST ITEMS (Data Entry)'!$A$3:$A$504,0),2),""))),"")=0,"",IFERROR(INDIRECT(CONCATENATE("'UNITCOST ITEMS (Data Entry)'!C",IFERROR(SUM(MATCH(A71,'UNITCOST ITEMS (Data Entry)'!$A$3:$A$504,0),2),""))),""))</f>
        <v/>
      </c>
      <c r="L71" s="85" t="str">
        <f t="shared" ca="1" si="0"/>
        <v/>
      </c>
    </row>
    <row r="72" spans="1:12" s="85" customFormat="1" x14ac:dyDescent="0.25">
      <c r="A72" s="148">
        <f t="shared" si="1"/>
        <v>64</v>
      </c>
      <c r="B72" s="157" t="str">
        <f ca="1">IF(IFERROR(INDIRECT(CONCATENATE("'UNITCOST ITEMS (Data Entry)'!D",IFERROR(SUM(MATCH(A72,'UNITCOST ITEMS (Data Entry)'!$A$3:$A$504,0),2),""))),"")=0,"",IFERROR(INDIRECT(CONCATENATE("'UNITCOST ITEMS (Data Entry)'!D",IFERROR(SUM(MATCH(A72,'UNITCOST ITEMS (Data Entry)'!$A$3:$A$504,0),2),""))),""))</f>
        <v/>
      </c>
      <c r="C72" s="236" t="str">
        <f ca="1">IF(IFERROR(INDIRECT(CONCATENATE("'UNITCOST ITEMS (Data Entry)'!E",IFERROR(SUM(MATCH(A72,'UNITCOST ITEMS (Data Entry)'!$A$3:$A$504,0),2),""))),"")=0,"",IFERROR(INDIRECT(CONCATENATE("'UNITCOST ITEMS (Data Entry)'!E",IFERROR(SUM(MATCH(A72,'UNITCOST ITEMS (Data Entry)'!$A$3:$A$504,0),2),""))),""))</f>
        <v/>
      </c>
      <c r="D72" s="237"/>
      <c r="E72" s="155" t="str">
        <f ca="1">IF(IFERROR(INDIRECT(CONCATENATE("'UNITCOST ITEMS (Data Entry)'!F",IFERROR(SUM(MATCH(A72,'UNITCOST ITEMS (Data Entry)'!$A$3:$A$504,0),2),""))),"")=0,"",IFERROR(INDIRECT(CONCATENATE("'UNITCOST ITEMS (Data Entry)'!F",IFERROR(SUM(MATCH(A72,'UNITCOST ITEMS (Data Entry)'!$A$3:$A$504,0),2),""))),""))</f>
        <v/>
      </c>
      <c r="F72" s="155" t="str">
        <f ca="1">IF(IFERROR(INDIRECT(CONCATENATE("'UNITCOST ITEMS (Data Entry)'!G",IFERROR(SUM(MATCH(A72,'UNITCOST ITEMS (Data Entry)'!$A$3:$A$504,0),2),""))),"")=0,"",IFERROR(INDIRECT(CONCATENATE("'UNITCOST ITEMS (Data Entry)'!G",IFERROR(SUM(MATCH(A72,'UNITCOST ITEMS (Data Entry)'!$A$3:$A$504,0),2),""))),""))</f>
        <v/>
      </c>
      <c r="G72" s="152" t="str">
        <f ca="1">IF(IFERROR(INDIRECT(CONCATENATE("'UNITCOST ITEMS (Data Entry)'!H",IFERROR(SUM(MATCH(A72,'UNITCOST ITEMS (Data Entry)'!$A$3:$A$504,0),2),""))),"")=0,"",IFERROR(INDIRECT(CONCATENATE("'UNITCOST ITEMS (Data Entry)'!H",IFERROR(SUM(MATCH(A72,'UNITCOST ITEMS (Data Entry)'!$A$3:$A$504,0),2),""))),""))</f>
        <v/>
      </c>
      <c r="H72" s="152" t="str">
        <f ca="1">IF(IFERROR(INDIRECT(CONCATENATE("'UNITCOST ITEMS (Data Entry)'!I",IFERROR(SUM(MATCH(A72,'UNITCOST ITEMS (Data Entry)'!$A$3:$A$504,0),2),""))),"")=0,"",IFERROR(INDIRECT(CONCATENATE("'UNITCOST ITEMS (Data Entry)'!I",IFERROR(SUM(MATCH(A72,'UNITCOST ITEMS (Data Entry)'!$A$3:$A$504,0),2),""))),""))</f>
        <v/>
      </c>
      <c r="I72" s="153" t="str">
        <f ca="1">IF(K72=2,"",IF(IFERROR(INDIRECT(CONCATENATE("'UNITCOST ITEMS (Data Entry)'!J",IFERROR(SUM(MATCH(A72,'UNITCOST ITEMS (Data Entry)'!$A$3:$A$504,0),2),""))),"")=0,"",IFERROR(INDIRECT(CONCATENATE("'UNITCOST ITEMS (Data Entry)'!J",IFERROR(SUM(MATCH(A72,'UNITCOST ITEMS (Data Entry)'!$A$3:$A$504,0),2),""))),"")))</f>
        <v/>
      </c>
      <c r="J72" s="89"/>
      <c r="K72" s="149" t="str">
        <f ca="1">IF(IFERROR(INDIRECT(CONCATENATE("'UNITCOST ITEMS (Data Entry)'!C",IFERROR(SUM(MATCH(A72,'UNITCOST ITEMS (Data Entry)'!$A$3:$A$504,0),2),""))),"")=0,"",IFERROR(INDIRECT(CONCATENATE("'UNITCOST ITEMS (Data Entry)'!C",IFERROR(SUM(MATCH(A72,'UNITCOST ITEMS (Data Entry)'!$A$3:$A$504,0),2),""))),""))</f>
        <v/>
      </c>
      <c r="L72" s="85" t="str">
        <f t="shared" ca="1" si="0"/>
        <v/>
      </c>
    </row>
    <row r="73" spans="1:12" s="85" customFormat="1" x14ac:dyDescent="0.25">
      <c r="A73" s="148">
        <f t="shared" si="1"/>
        <v>65</v>
      </c>
      <c r="B73" s="157" t="str">
        <f ca="1">IF(IFERROR(INDIRECT(CONCATENATE("'UNITCOST ITEMS (Data Entry)'!D",IFERROR(SUM(MATCH(A73,'UNITCOST ITEMS (Data Entry)'!$A$3:$A$504,0),2),""))),"")=0,"",IFERROR(INDIRECT(CONCATENATE("'UNITCOST ITEMS (Data Entry)'!D",IFERROR(SUM(MATCH(A73,'UNITCOST ITEMS (Data Entry)'!$A$3:$A$504,0),2),""))),""))</f>
        <v/>
      </c>
      <c r="C73" s="236" t="str">
        <f ca="1">IF(IFERROR(INDIRECT(CONCATENATE("'UNITCOST ITEMS (Data Entry)'!E",IFERROR(SUM(MATCH(A73,'UNITCOST ITEMS (Data Entry)'!$A$3:$A$504,0),2),""))),"")=0,"",IFERROR(INDIRECT(CONCATENATE("'UNITCOST ITEMS (Data Entry)'!E",IFERROR(SUM(MATCH(A73,'UNITCOST ITEMS (Data Entry)'!$A$3:$A$504,0),2),""))),""))</f>
        <v/>
      </c>
      <c r="D73" s="237"/>
      <c r="E73" s="155" t="str">
        <f ca="1">IF(IFERROR(INDIRECT(CONCATENATE("'UNITCOST ITEMS (Data Entry)'!F",IFERROR(SUM(MATCH(A73,'UNITCOST ITEMS (Data Entry)'!$A$3:$A$504,0),2),""))),"")=0,"",IFERROR(INDIRECT(CONCATENATE("'UNITCOST ITEMS (Data Entry)'!F",IFERROR(SUM(MATCH(A73,'UNITCOST ITEMS (Data Entry)'!$A$3:$A$504,0),2),""))),""))</f>
        <v/>
      </c>
      <c r="F73" s="155" t="str">
        <f ca="1">IF(IFERROR(INDIRECT(CONCATENATE("'UNITCOST ITEMS (Data Entry)'!G",IFERROR(SUM(MATCH(A73,'UNITCOST ITEMS (Data Entry)'!$A$3:$A$504,0),2),""))),"")=0,"",IFERROR(INDIRECT(CONCATENATE("'UNITCOST ITEMS (Data Entry)'!G",IFERROR(SUM(MATCH(A73,'UNITCOST ITEMS (Data Entry)'!$A$3:$A$504,0),2),""))),""))</f>
        <v/>
      </c>
      <c r="G73" s="152" t="str">
        <f ca="1">IF(IFERROR(INDIRECT(CONCATENATE("'UNITCOST ITEMS (Data Entry)'!H",IFERROR(SUM(MATCH(A73,'UNITCOST ITEMS (Data Entry)'!$A$3:$A$504,0),2),""))),"")=0,"",IFERROR(INDIRECT(CONCATENATE("'UNITCOST ITEMS (Data Entry)'!H",IFERROR(SUM(MATCH(A73,'UNITCOST ITEMS (Data Entry)'!$A$3:$A$504,0),2),""))),""))</f>
        <v/>
      </c>
      <c r="H73" s="152" t="str">
        <f ca="1">IF(IFERROR(INDIRECT(CONCATENATE("'UNITCOST ITEMS (Data Entry)'!I",IFERROR(SUM(MATCH(A73,'UNITCOST ITEMS (Data Entry)'!$A$3:$A$504,0),2),""))),"")=0,"",IFERROR(INDIRECT(CONCATENATE("'UNITCOST ITEMS (Data Entry)'!I",IFERROR(SUM(MATCH(A73,'UNITCOST ITEMS (Data Entry)'!$A$3:$A$504,0),2),""))),""))</f>
        <v/>
      </c>
      <c r="I73" s="153" t="str">
        <f ca="1">IF(K73=2,"",IF(IFERROR(INDIRECT(CONCATENATE("'UNITCOST ITEMS (Data Entry)'!J",IFERROR(SUM(MATCH(A73,'UNITCOST ITEMS (Data Entry)'!$A$3:$A$504,0),2),""))),"")=0,"",IFERROR(INDIRECT(CONCATENATE("'UNITCOST ITEMS (Data Entry)'!J",IFERROR(SUM(MATCH(A73,'UNITCOST ITEMS (Data Entry)'!$A$3:$A$504,0),2),""))),"")))</f>
        <v/>
      </c>
      <c r="J73" s="89"/>
      <c r="K73" s="149" t="str">
        <f ca="1">IF(IFERROR(INDIRECT(CONCATENATE("'UNITCOST ITEMS (Data Entry)'!C",IFERROR(SUM(MATCH(A73,'UNITCOST ITEMS (Data Entry)'!$A$3:$A$504,0),2),""))),"")=0,"",IFERROR(INDIRECT(CONCATENATE("'UNITCOST ITEMS (Data Entry)'!C",IFERROR(SUM(MATCH(A73,'UNITCOST ITEMS (Data Entry)'!$A$3:$A$504,0),2),""))),""))</f>
        <v/>
      </c>
      <c r="L73" s="85" t="str">
        <f t="shared" ca="1" si="0"/>
        <v/>
      </c>
    </row>
    <row r="74" spans="1:12" s="85" customFormat="1" x14ac:dyDescent="0.25">
      <c r="A74" s="148">
        <f t="shared" si="1"/>
        <v>66</v>
      </c>
      <c r="B74" s="157" t="str">
        <f ca="1">IF(IFERROR(INDIRECT(CONCATENATE("'UNITCOST ITEMS (Data Entry)'!D",IFERROR(SUM(MATCH(A74,'UNITCOST ITEMS (Data Entry)'!$A$3:$A$504,0),2),""))),"")=0,"",IFERROR(INDIRECT(CONCATENATE("'UNITCOST ITEMS (Data Entry)'!D",IFERROR(SUM(MATCH(A74,'UNITCOST ITEMS (Data Entry)'!$A$3:$A$504,0),2),""))),""))</f>
        <v/>
      </c>
      <c r="C74" s="236" t="str">
        <f ca="1">IF(IFERROR(INDIRECT(CONCATENATE("'UNITCOST ITEMS (Data Entry)'!E",IFERROR(SUM(MATCH(A74,'UNITCOST ITEMS (Data Entry)'!$A$3:$A$504,0),2),""))),"")=0,"",IFERROR(INDIRECT(CONCATENATE("'UNITCOST ITEMS (Data Entry)'!E",IFERROR(SUM(MATCH(A74,'UNITCOST ITEMS (Data Entry)'!$A$3:$A$504,0),2),""))),""))</f>
        <v/>
      </c>
      <c r="D74" s="237"/>
      <c r="E74" s="155" t="str">
        <f ca="1">IF(IFERROR(INDIRECT(CONCATENATE("'UNITCOST ITEMS (Data Entry)'!F",IFERROR(SUM(MATCH(A74,'UNITCOST ITEMS (Data Entry)'!$A$3:$A$504,0),2),""))),"")=0,"",IFERROR(INDIRECT(CONCATENATE("'UNITCOST ITEMS (Data Entry)'!F",IFERROR(SUM(MATCH(A74,'UNITCOST ITEMS (Data Entry)'!$A$3:$A$504,0),2),""))),""))</f>
        <v/>
      </c>
      <c r="F74" s="155" t="str">
        <f ca="1">IF(IFERROR(INDIRECT(CONCATENATE("'UNITCOST ITEMS (Data Entry)'!G",IFERROR(SUM(MATCH(A74,'UNITCOST ITEMS (Data Entry)'!$A$3:$A$504,0),2),""))),"")=0,"",IFERROR(INDIRECT(CONCATENATE("'UNITCOST ITEMS (Data Entry)'!G",IFERROR(SUM(MATCH(A74,'UNITCOST ITEMS (Data Entry)'!$A$3:$A$504,0),2),""))),""))</f>
        <v/>
      </c>
      <c r="G74" s="152" t="str">
        <f ca="1">IF(IFERROR(INDIRECT(CONCATENATE("'UNITCOST ITEMS (Data Entry)'!H",IFERROR(SUM(MATCH(A74,'UNITCOST ITEMS (Data Entry)'!$A$3:$A$504,0),2),""))),"")=0,"",IFERROR(INDIRECT(CONCATENATE("'UNITCOST ITEMS (Data Entry)'!H",IFERROR(SUM(MATCH(A74,'UNITCOST ITEMS (Data Entry)'!$A$3:$A$504,0),2),""))),""))</f>
        <v/>
      </c>
      <c r="H74" s="152" t="str">
        <f ca="1">IF(IFERROR(INDIRECT(CONCATENATE("'UNITCOST ITEMS (Data Entry)'!I",IFERROR(SUM(MATCH(A74,'UNITCOST ITEMS (Data Entry)'!$A$3:$A$504,0),2),""))),"")=0,"",IFERROR(INDIRECT(CONCATENATE("'UNITCOST ITEMS (Data Entry)'!I",IFERROR(SUM(MATCH(A74,'UNITCOST ITEMS (Data Entry)'!$A$3:$A$504,0),2),""))),""))</f>
        <v/>
      </c>
      <c r="I74" s="153" t="str">
        <f ca="1">IF(K74=2,"",IF(IFERROR(INDIRECT(CONCATENATE("'UNITCOST ITEMS (Data Entry)'!J",IFERROR(SUM(MATCH(A74,'UNITCOST ITEMS (Data Entry)'!$A$3:$A$504,0),2),""))),"")=0,"",IFERROR(INDIRECT(CONCATENATE("'UNITCOST ITEMS (Data Entry)'!J",IFERROR(SUM(MATCH(A74,'UNITCOST ITEMS (Data Entry)'!$A$3:$A$504,0),2),""))),"")))</f>
        <v/>
      </c>
      <c r="J74" s="89"/>
      <c r="K74" s="149" t="str">
        <f ca="1">IF(IFERROR(INDIRECT(CONCATENATE("'UNITCOST ITEMS (Data Entry)'!C",IFERROR(SUM(MATCH(A74,'UNITCOST ITEMS (Data Entry)'!$A$3:$A$504,0),2),""))),"")=0,"",IFERROR(INDIRECT(CONCATENATE("'UNITCOST ITEMS (Data Entry)'!C",IFERROR(SUM(MATCH(A74,'UNITCOST ITEMS (Data Entry)'!$A$3:$A$504,0),2),""))),""))</f>
        <v/>
      </c>
      <c r="L74" s="85" t="str">
        <f t="shared" ref="L74:L137" ca="1" si="2">IF(K74&lt;&gt;"",ROW(),"")</f>
        <v/>
      </c>
    </row>
    <row r="75" spans="1:12" s="85" customFormat="1" x14ac:dyDescent="0.25">
      <c r="A75" s="148">
        <f t="shared" ref="A75:A138" si="3">A74+1</f>
        <v>67</v>
      </c>
      <c r="B75" s="157" t="str">
        <f ca="1">IF(IFERROR(INDIRECT(CONCATENATE("'UNITCOST ITEMS (Data Entry)'!D",IFERROR(SUM(MATCH(A75,'UNITCOST ITEMS (Data Entry)'!$A$3:$A$504,0),2),""))),"")=0,"",IFERROR(INDIRECT(CONCATENATE("'UNITCOST ITEMS (Data Entry)'!D",IFERROR(SUM(MATCH(A75,'UNITCOST ITEMS (Data Entry)'!$A$3:$A$504,0),2),""))),""))</f>
        <v/>
      </c>
      <c r="C75" s="236" t="str">
        <f ca="1">IF(IFERROR(INDIRECT(CONCATENATE("'UNITCOST ITEMS (Data Entry)'!E",IFERROR(SUM(MATCH(A75,'UNITCOST ITEMS (Data Entry)'!$A$3:$A$504,0),2),""))),"")=0,"",IFERROR(INDIRECT(CONCATENATE("'UNITCOST ITEMS (Data Entry)'!E",IFERROR(SUM(MATCH(A75,'UNITCOST ITEMS (Data Entry)'!$A$3:$A$504,0),2),""))),""))</f>
        <v/>
      </c>
      <c r="D75" s="237"/>
      <c r="E75" s="155" t="str">
        <f ca="1">IF(IFERROR(INDIRECT(CONCATENATE("'UNITCOST ITEMS (Data Entry)'!F",IFERROR(SUM(MATCH(A75,'UNITCOST ITEMS (Data Entry)'!$A$3:$A$504,0),2),""))),"")=0,"",IFERROR(INDIRECT(CONCATENATE("'UNITCOST ITEMS (Data Entry)'!F",IFERROR(SUM(MATCH(A75,'UNITCOST ITEMS (Data Entry)'!$A$3:$A$504,0),2),""))),""))</f>
        <v/>
      </c>
      <c r="F75" s="155" t="str">
        <f ca="1">IF(IFERROR(INDIRECT(CONCATENATE("'UNITCOST ITEMS (Data Entry)'!G",IFERROR(SUM(MATCH(A75,'UNITCOST ITEMS (Data Entry)'!$A$3:$A$504,0),2),""))),"")=0,"",IFERROR(INDIRECT(CONCATENATE("'UNITCOST ITEMS (Data Entry)'!G",IFERROR(SUM(MATCH(A75,'UNITCOST ITEMS (Data Entry)'!$A$3:$A$504,0),2),""))),""))</f>
        <v/>
      </c>
      <c r="G75" s="152" t="str">
        <f ca="1">IF(IFERROR(INDIRECT(CONCATENATE("'UNITCOST ITEMS (Data Entry)'!H",IFERROR(SUM(MATCH(A75,'UNITCOST ITEMS (Data Entry)'!$A$3:$A$504,0),2),""))),"")=0,"",IFERROR(INDIRECT(CONCATENATE("'UNITCOST ITEMS (Data Entry)'!H",IFERROR(SUM(MATCH(A75,'UNITCOST ITEMS (Data Entry)'!$A$3:$A$504,0),2),""))),""))</f>
        <v/>
      </c>
      <c r="H75" s="152" t="str">
        <f ca="1">IF(IFERROR(INDIRECT(CONCATENATE("'UNITCOST ITEMS (Data Entry)'!I",IFERROR(SUM(MATCH(A75,'UNITCOST ITEMS (Data Entry)'!$A$3:$A$504,0),2),""))),"")=0,"",IFERROR(INDIRECT(CONCATENATE("'UNITCOST ITEMS (Data Entry)'!I",IFERROR(SUM(MATCH(A75,'UNITCOST ITEMS (Data Entry)'!$A$3:$A$504,0),2),""))),""))</f>
        <v/>
      </c>
      <c r="I75" s="153" t="str">
        <f ca="1">IF(K75=2,"",IF(IFERROR(INDIRECT(CONCATENATE("'UNITCOST ITEMS (Data Entry)'!J",IFERROR(SUM(MATCH(A75,'UNITCOST ITEMS (Data Entry)'!$A$3:$A$504,0),2),""))),"")=0,"",IFERROR(INDIRECT(CONCATENATE("'UNITCOST ITEMS (Data Entry)'!J",IFERROR(SUM(MATCH(A75,'UNITCOST ITEMS (Data Entry)'!$A$3:$A$504,0),2),""))),"")))</f>
        <v/>
      </c>
      <c r="J75" s="89"/>
      <c r="K75" s="149" t="str">
        <f ca="1">IF(IFERROR(INDIRECT(CONCATENATE("'UNITCOST ITEMS (Data Entry)'!C",IFERROR(SUM(MATCH(A75,'UNITCOST ITEMS (Data Entry)'!$A$3:$A$504,0),2),""))),"")=0,"",IFERROR(INDIRECT(CONCATENATE("'UNITCOST ITEMS (Data Entry)'!C",IFERROR(SUM(MATCH(A75,'UNITCOST ITEMS (Data Entry)'!$A$3:$A$504,0),2),""))),""))</f>
        <v/>
      </c>
      <c r="L75" s="85" t="str">
        <f t="shared" ca="1" si="2"/>
        <v/>
      </c>
    </row>
    <row r="76" spans="1:12" s="85" customFormat="1" x14ac:dyDescent="0.25">
      <c r="A76" s="148">
        <f t="shared" si="3"/>
        <v>68</v>
      </c>
      <c r="B76" s="157" t="str">
        <f ca="1">IF(IFERROR(INDIRECT(CONCATENATE("'UNITCOST ITEMS (Data Entry)'!D",IFERROR(SUM(MATCH(A76,'UNITCOST ITEMS (Data Entry)'!$A$3:$A$504,0),2),""))),"")=0,"",IFERROR(INDIRECT(CONCATENATE("'UNITCOST ITEMS (Data Entry)'!D",IFERROR(SUM(MATCH(A76,'UNITCOST ITEMS (Data Entry)'!$A$3:$A$504,0),2),""))),""))</f>
        <v/>
      </c>
      <c r="C76" s="236" t="str">
        <f ca="1">IF(IFERROR(INDIRECT(CONCATENATE("'UNITCOST ITEMS (Data Entry)'!E",IFERROR(SUM(MATCH(A76,'UNITCOST ITEMS (Data Entry)'!$A$3:$A$504,0),2),""))),"")=0,"",IFERROR(INDIRECT(CONCATENATE("'UNITCOST ITEMS (Data Entry)'!E",IFERROR(SUM(MATCH(A76,'UNITCOST ITEMS (Data Entry)'!$A$3:$A$504,0),2),""))),""))</f>
        <v/>
      </c>
      <c r="D76" s="237"/>
      <c r="E76" s="155" t="str">
        <f ca="1">IF(IFERROR(INDIRECT(CONCATENATE("'UNITCOST ITEMS (Data Entry)'!F",IFERROR(SUM(MATCH(A76,'UNITCOST ITEMS (Data Entry)'!$A$3:$A$504,0),2),""))),"")=0,"",IFERROR(INDIRECT(CONCATENATE("'UNITCOST ITEMS (Data Entry)'!F",IFERROR(SUM(MATCH(A76,'UNITCOST ITEMS (Data Entry)'!$A$3:$A$504,0),2),""))),""))</f>
        <v/>
      </c>
      <c r="F76" s="155" t="str">
        <f ca="1">IF(IFERROR(INDIRECT(CONCATENATE("'UNITCOST ITEMS (Data Entry)'!G",IFERROR(SUM(MATCH(A76,'UNITCOST ITEMS (Data Entry)'!$A$3:$A$504,0),2),""))),"")=0,"",IFERROR(INDIRECT(CONCATENATE("'UNITCOST ITEMS (Data Entry)'!G",IFERROR(SUM(MATCH(A76,'UNITCOST ITEMS (Data Entry)'!$A$3:$A$504,0),2),""))),""))</f>
        <v/>
      </c>
      <c r="G76" s="152" t="str">
        <f ca="1">IF(IFERROR(INDIRECT(CONCATENATE("'UNITCOST ITEMS (Data Entry)'!H",IFERROR(SUM(MATCH(A76,'UNITCOST ITEMS (Data Entry)'!$A$3:$A$504,0),2),""))),"")=0,"",IFERROR(INDIRECT(CONCATENATE("'UNITCOST ITEMS (Data Entry)'!H",IFERROR(SUM(MATCH(A76,'UNITCOST ITEMS (Data Entry)'!$A$3:$A$504,0),2),""))),""))</f>
        <v/>
      </c>
      <c r="H76" s="152" t="str">
        <f ca="1">IF(IFERROR(INDIRECT(CONCATENATE("'UNITCOST ITEMS (Data Entry)'!I",IFERROR(SUM(MATCH(A76,'UNITCOST ITEMS (Data Entry)'!$A$3:$A$504,0),2),""))),"")=0,"",IFERROR(INDIRECT(CONCATENATE("'UNITCOST ITEMS (Data Entry)'!I",IFERROR(SUM(MATCH(A76,'UNITCOST ITEMS (Data Entry)'!$A$3:$A$504,0),2),""))),""))</f>
        <v/>
      </c>
      <c r="I76" s="153" t="str">
        <f ca="1">IF(K76=2,"",IF(IFERROR(INDIRECT(CONCATENATE("'UNITCOST ITEMS (Data Entry)'!J",IFERROR(SUM(MATCH(A76,'UNITCOST ITEMS (Data Entry)'!$A$3:$A$504,0),2),""))),"")=0,"",IFERROR(INDIRECT(CONCATENATE("'UNITCOST ITEMS (Data Entry)'!J",IFERROR(SUM(MATCH(A76,'UNITCOST ITEMS (Data Entry)'!$A$3:$A$504,0),2),""))),"")))</f>
        <v/>
      </c>
      <c r="J76" s="89"/>
      <c r="K76" s="149" t="str">
        <f ca="1">IF(IFERROR(INDIRECT(CONCATENATE("'UNITCOST ITEMS (Data Entry)'!C",IFERROR(SUM(MATCH(A76,'UNITCOST ITEMS (Data Entry)'!$A$3:$A$504,0),2),""))),"")=0,"",IFERROR(INDIRECT(CONCATENATE("'UNITCOST ITEMS (Data Entry)'!C",IFERROR(SUM(MATCH(A76,'UNITCOST ITEMS (Data Entry)'!$A$3:$A$504,0),2),""))),""))</f>
        <v/>
      </c>
      <c r="L76" s="85" t="str">
        <f t="shared" ca="1" si="2"/>
        <v/>
      </c>
    </row>
    <row r="77" spans="1:12" s="85" customFormat="1" x14ac:dyDescent="0.25">
      <c r="A77" s="148">
        <f t="shared" si="3"/>
        <v>69</v>
      </c>
      <c r="B77" s="157" t="str">
        <f ca="1">IF(IFERROR(INDIRECT(CONCATENATE("'UNITCOST ITEMS (Data Entry)'!D",IFERROR(SUM(MATCH(A77,'UNITCOST ITEMS (Data Entry)'!$A$3:$A$504,0),2),""))),"")=0,"",IFERROR(INDIRECT(CONCATENATE("'UNITCOST ITEMS (Data Entry)'!D",IFERROR(SUM(MATCH(A77,'UNITCOST ITEMS (Data Entry)'!$A$3:$A$504,0),2),""))),""))</f>
        <v/>
      </c>
      <c r="C77" s="236" t="str">
        <f ca="1">IF(IFERROR(INDIRECT(CONCATENATE("'UNITCOST ITEMS (Data Entry)'!E",IFERROR(SUM(MATCH(A77,'UNITCOST ITEMS (Data Entry)'!$A$3:$A$504,0),2),""))),"")=0,"",IFERROR(INDIRECT(CONCATENATE("'UNITCOST ITEMS (Data Entry)'!E",IFERROR(SUM(MATCH(A77,'UNITCOST ITEMS (Data Entry)'!$A$3:$A$504,0),2),""))),""))</f>
        <v/>
      </c>
      <c r="D77" s="237"/>
      <c r="E77" s="155" t="str">
        <f ca="1">IF(IFERROR(INDIRECT(CONCATENATE("'UNITCOST ITEMS (Data Entry)'!F",IFERROR(SUM(MATCH(A77,'UNITCOST ITEMS (Data Entry)'!$A$3:$A$504,0),2),""))),"")=0,"",IFERROR(INDIRECT(CONCATENATE("'UNITCOST ITEMS (Data Entry)'!F",IFERROR(SUM(MATCH(A77,'UNITCOST ITEMS (Data Entry)'!$A$3:$A$504,0),2),""))),""))</f>
        <v/>
      </c>
      <c r="F77" s="155" t="str">
        <f ca="1">IF(IFERROR(INDIRECT(CONCATENATE("'UNITCOST ITEMS (Data Entry)'!G",IFERROR(SUM(MATCH(A77,'UNITCOST ITEMS (Data Entry)'!$A$3:$A$504,0),2),""))),"")=0,"",IFERROR(INDIRECT(CONCATENATE("'UNITCOST ITEMS (Data Entry)'!G",IFERROR(SUM(MATCH(A77,'UNITCOST ITEMS (Data Entry)'!$A$3:$A$504,0),2),""))),""))</f>
        <v/>
      </c>
      <c r="G77" s="152" t="str">
        <f ca="1">IF(IFERROR(INDIRECT(CONCATENATE("'UNITCOST ITEMS (Data Entry)'!H",IFERROR(SUM(MATCH(A77,'UNITCOST ITEMS (Data Entry)'!$A$3:$A$504,0),2),""))),"")=0,"",IFERROR(INDIRECT(CONCATENATE("'UNITCOST ITEMS (Data Entry)'!H",IFERROR(SUM(MATCH(A77,'UNITCOST ITEMS (Data Entry)'!$A$3:$A$504,0),2),""))),""))</f>
        <v/>
      </c>
      <c r="H77" s="152" t="str">
        <f ca="1">IF(IFERROR(INDIRECT(CONCATENATE("'UNITCOST ITEMS (Data Entry)'!I",IFERROR(SUM(MATCH(A77,'UNITCOST ITEMS (Data Entry)'!$A$3:$A$504,0),2),""))),"")=0,"",IFERROR(INDIRECT(CONCATENATE("'UNITCOST ITEMS (Data Entry)'!I",IFERROR(SUM(MATCH(A77,'UNITCOST ITEMS (Data Entry)'!$A$3:$A$504,0),2),""))),""))</f>
        <v/>
      </c>
      <c r="I77" s="153" t="str">
        <f ca="1">IF(K77=2,"",IF(IFERROR(INDIRECT(CONCATENATE("'UNITCOST ITEMS (Data Entry)'!J",IFERROR(SUM(MATCH(A77,'UNITCOST ITEMS (Data Entry)'!$A$3:$A$504,0),2),""))),"")=0,"",IFERROR(INDIRECT(CONCATENATE("'UNITCOST ITEMS (Data Entry)'!J",IFERROR(SUM(MATCH(A77,'UNITCOST ITEMS (Data Entry)'!$A$3:$A$504,0),2),""))),"")))</f>
        <v/>
      </c>
      <c r="J77" s="89"/>
      <c r="K77" s="149" t="str">
        <f ca="1">IF(IFERROR(INDIRECT(CONCATENATE("'UNITCOST ITEMS (Data Entry)'!C",IFERROR(SUM(MATCH(A77,'UNITCOST ITEMS (Data Entry)'!$A$3:$A$504,0),2),""))),"")=0,"",IFERROR(INDIRECT(CONCATENATE("'UNITCOST ITEMS (Data Entry)'!C",IFERROR(SUM(MATCH(A77,'UNITCOST ITEMS (Data Entry)'!$A$3:$A$504,0),2),""))),""))</f>
        <v/>
      </c>
      <c r="L77" s="85" t="str">
        <f t="shared" ca="1" si="2"/>
        <v/>
      </c>
    </row>
    <row r="78" spans="1:12" s="85" customFormat="1" x14ac:dyDescent="0.25">
      <c r="A78" s="148">
        <f t="shared" si="3"/>
        <v>70</v>
      </c>
      <c r="B78" s="157" t="str">
        <f ca="1">IF(IFERROR(INDIRECT(CONCATENATE("'UNITCOST ITEMS (Data Entry)'!D",IFERROR(SUM(MATCH(A78,'UNITCOST ITEMS (Data Entry)'!$A$3:$A$504,0),2),""))),"")=0,"",IFERROR(INDIRECT(CONCATENATE("'UNITCOST ITEMS (Data Entry)'!D",IFERROR(SUM(MATCH(A78,'UNITCOST ITEMS (Data Entry)'!$A$3:$A$504,0),2),""))),""))</f>
        <v/>
      </c>
      <c r="C78" s="236" t="str">
        <f ca="1">IF(IFERROR(INDIRECT(CONCATENATE("'UNITCOST ITEMS (Data Entry)'!E",IFERROR(SUM(MATCH(A78,'UNITCOST ITEMS (Data Entry)'!$A$3:$A$504,0),2),""))),"")=0,"",IFERROR(INDIRECT(CONCATENATE("'UNITCOST ITEMS (Data Entry)'!E",IFERROR(SUM(MATCH(A78,'UNITCOST ITEMS (Data Entry)'!$A$3:$A$504,0),2),""))),""))</f>
        <v/>
      </c>
      <c r="D78" s="237"/>
      <c r="E78" s="155" t="str">
        <f ca="1">IF(IFERROR(INDIRECT(CONCATENATE("'UNITCOST ITEMS (Data Entry)'!F",IFERROR(SUM(MATCH(A78,'UNITCOST ITEMS (Data Entry)'!$A$3:$A$504,0),2),""))),"")=0,"",IFERROR(INDIRECT(CONCATENATE("'UNITCOST ITEMS (Data Entry)'!F",IFERROR(SUM(MATCH(A78,'UNITCOST ITEMS (Data Entry)'!$A$3:$A$504,0),2),""))),""))</f>
        <v/>
      </c>
      <c r="F78" s="155" t="str">
        <f ca="1">IF(IFERROR(INDIRECT(CONCATENATE("'UNITCOST ITEMS (Data Entry)'!G",IFERROR(SUM(MATCH(A78,'UNITCOST ITEMS (Data Entry)'!$A$3:$A$504,0),2),""))),"")=0,"",IFERROR(INDIRECT(CONCATENATE("'UNITCOST ITEMS (Data Entry)'!G",IFERROR(SUM(MATCH(A78,'UNITCOST ITEMS (Data Entry)'!$A$3:$A$504,0),2),""))),""))</f>
        <v/>
      </c>
      <c r="G78" s="152" t="str">
        <f ca="1">IF(IFERROR(INDIRECT(CONCATENATE("'UNITCOST ITEMS (Data Entry)'!H",IFERROR(SUM(MATCH(A78,'UNITCOST ITEMS (Data Entry)'!$A$3:$A$504,0),2),""))),"")=0,"",IFERROR(INDIRECT(CONCATENATE("'UNITCOST ITEMS (Data Entry)'!H",IFERROR(SUM(MATCH(A78,'UNITCOST ITEMS (Data Entry)'!$A$3:$A$504,0),2),""))),""))</f>
        <v/>
      </c>
      <c r="H78" s="152" t="str">
        <f ca="1">IF(IFERROR(INDIRECT(CONCATENATE("'UNITCOST ITEMS (Data Entry)'!I",IFERROR(SUM(MATCH(A78,'UNITCOST ITEMS (Data Entry)'!$A$3:$A$504,0),2),""))),"")=0,"",IFERROR(INDIRECT(CONCATENATE("'UNITCOST ITEMS (Data Entry)'!I",IFERROR(SUM(MATCH(A78,'UNITCOST ITEMS (Data Entry)'!$A$3:$A$504,0),2),""))),""))</f>
        <v/>
      </c>
      <c r="I78" s="153" t="str">
        <f ca="1">IF(K78=2,"",IF(IFERROR(INDIRECT(CONCATENATE("'UNITCOST ITEMS (Data Entry)'!J",IFERROR(SUM(MATCH(A78,'UNITCOST ITEMS (Data Entry)'!$A$3:$A$504,0),2),""))),"")=0,"",IFERROR(INDIRECT(CONCATENATE("'UNITCOST ITEMS (Data Entry)'!J",IFERROR(SUM(MATCH(A78,'UNITCOST ITEMS (Data Entry)'!$A$3:$A$504,0),2),""))),"")))</f>
        <v/>
      </c>
      <c r="J78" s="89"/>
      <c r="K78" s="149" t="str">
        <f ca="1">IF(IFERROR(INDIRECT(CONCATENATE("'UNITCOST ITEMS (Data Entry)'!C",IFERROR(SUM(MATCH(A78,'UNITCOST ITEMS (Data Entry)'!$A$3:$A$504,0),2),""))),"")=0,"",IFERROR(INDIRECT(CONCATENATE("'UNITCOST ITEMS (Data Entry)'!C",IFERROR(SUM(MATCH(A78,'UNITCOST ITEMS (Data Entry)'!$A$3:$A$504,0),2),""))),""))</f>
        <v/>
      </c>
      <c r="L78" s="85" t="str">
        <f t="shared" ca="1" si="2"/>
        <v/>
      </c>
    </row>
    <row r="79" spans="1:12" s="85" customFormat="1" x14ac:dyDescent="0.25">
      <c r="A79" s="148">
        <f t="shared" si="3"/>
        <v>71</v>
      </c>
      <c r="B79" s="157" t="str">
        <f ca="1">IF(IFERROR(INDIRECT(CONCATENATE("'UNITCOST ITEMS (Data Entry)'!D",IFERROR(SUM(MATCH(A79,'UNITCOST ITEMS (Data Entry)'!$A$3:$A$504,0),2),""))),"")=0,"",IFERROR(INDIRECT(CONCATENATE("'UNITCOST ITEMS (Data Entry)'!D",IFERROR(SUM(MATCH(A79,'UNITCOST ITEMS (Data Entry)'!$A$3:$A$504,0),2),""))),""))</f>
        <v/>
      </c>
      <c r="C79" s="236" t="str">
        <f ca="1">IF(IFERROR(INDIRECT(CONCATENATE("'UNITCOST ITEMS (Data Entry)'!E",IFERROR(SUM(MATCH(A79,'UNITCOST ITEMS (Data Entry)'!$A$3:$A$504,0),2),""))),"")=0,"",IFERROR(INDIRECT(CONCATENATE("'UNITCOST ITEMS (Data Entry)'!E",IFERROR(SUM(MATCH(A79,'UNITCOST ITEMS (Data Entry)'!$A$3:$A$504,0),2),""))),""))</f>
        <v/>
      </c>
      <c r="D79" s="237"/>
      <c r="E79" s="155" t="str">
        <f ca="1">IF(IFERROR(INDIRECT(CONCATENATE("'UNITCOST ITEMS (Data Entry)'!F",IFERROR(SUM(MATCH(A79,'UNITCOST ITEMS (Data Entry)'!$A$3:$A$504,0),2),""))),"")=0,"",IFERROR(INDIRECT(CONCATENATE("'UNITCOST ITEMS (Data Entry)'!F",IFERROR(SUM(MATCH(A79,'UNITCOST ITEMS (Data Entry)'!$A$3:$A$504,0),2),""))),""))</f>
        <v/>
      </c>
      <c r="F79" s="155" t="str">
        <f ca="1">IF(IFERROR(INDIRECT(CONCATENATE("'UNITCOST ITEMS (Data Entry)'!G",IFERROR(SUM(MATCH(A79,'UNITCOST ITEMS (Data Entry)'!$A$3:$A$504,0),2),""))),"")=0,"",IFERROR(INDIRECT(CONCATENATE("'UNITCOST ITEMS (Data Entry)'!G",IFERROR(SUM(MATCH(A79,'UNITCOST ITEMS (Data Entry)'!$A$3:$A$504,0),2),""))),""))</f>
        <v/>
      </c>
      <c r="G79" s="152" t="str">
        <f ca="1">IF(IFERROR(INDIRECT(CONCATENATE("'UNITCOST ITEMS (Data Entry)'!H",IFERROR(SUM(MATCH(A79,'UNITCOST ITEMS (Data Entry)'!$A$3:$A$504,0),2),""))),"")=0,"",IFERROR(INDIRECT(CONCATENATE("'UNITCOST ITEMS (Data Entry)'!H",IFERROR(SUM(MATCH(A79,'UNITCOST ITEMS (Data Entry)'!$A$3:$A$504,0),2),""))),""))</f>
        <v/>
      </c>
      <c r="H79" s="152" t="str">
        <f ca="1">IF(IFERROR(INDIRECT(CONCATENATE("'UNITCOST ITEMS (Data Entry)'!I",IFERROR(SUM(MATCH(A79,'UNITCOST ITEMS (Data Entry)'!$A$3:$A$504,0),2),""))),"")=0,"",IFERROR(INDIRECT(CONCATENATE("'UNITCOST ITEMS (Data Entry)'!I",IFERROR(SUM(MATCH(A79,'UNITCOST ITEMS (Data Entry)'!$A$3:$A$504,0),2),""))),""))</f>
        <v/>
      </c>
      <c r="I79" s="153" t="str">
        <f ca="1">IF(K79=2,"",IF(IFERROR(INDIRECT(CONCATENATE("'UNITCOST ITEMS (Data Entry)'!J",IFERROR(SUM(MATCH(A79,'UNITCOST ITEMS (Data Entry)'!$A$3:$A$504,0),2),""))),"")=0,"",IFERROR(INDIRECT(CONCATENATE("'UNITCOST ITEMS (Data Entry)'!J",IFERROR(SUM(MATCH(A79,'UNITCOST ITEMS (Data Entry)'!$A$3:$A$504,0),2),""))),"")))</f>
        <v/>
      </c>
      <c r="J79" s="89"/>
      <c r="K79" s="149" t="str">
        <f ca="1">IF(IFERROR(INDIRECT(CONCATENATE("'UNITCOST ITEMS (Data Entry)'!C",IFERROR(SUM(MATCH(A79,'UNITCOST ITEMS (Data Entry)'!$A$3:$A$504,0),2),""))),"")=0,"",IFERROR(INDIRECT(CONCATENATE("'UNITCOST ITEMS (Data Entry)'!C",IFERROR(SUM(MATCH(A79,'UNITCOST ITEMS (Data Entry)'!$A$3:$A$504,0),2),""))),""))</f>
        <v/>
      </c>
      <c r="L79" s="85" t="str">
        <f t="shared" ca="1" si="2"/>
        <v/>
      </c>
    </row>
    <row r="80" spans="1:12" s="85" customFormat="1" x14ac:dyDescent="0.25">
      <c r="A80" s="148">
        <f t="shared" si="3"/>
        <v>72</v>
      </c>
      <c r="B80" s="157" t="str">
        <f ca="1">IF(IFERROR(INDIRECT(CONCATENATE("'UNITCOST ITEMS (Data Entry)'!D",IFERROR(SUM(MATCH(A80,'UNITCOST ITEMS (Data Entry)'!$A$3:$A$504,0),2),""))),"")=0,"",IFERROR(INDIRECT(CONCATENATE("'UNITCOST ITEMS (Data Entry)'!D",IFERROR(SUM(MATCH(A80,'UNITCOST ITEMS (Data Entry)'!$A$3:$A$504,0),2),""))),""))</f>
        <v/>
      </c>
      <c r="C80" s="236" t="str">
        <f ca="1">IF(IFERROR(INDIRECT(CONCATENATE("'UNITCOST ITEMS (Data Entry)'!E",IFERROR(SUM(MATCH(A80,'UNITCOST ITEMS (Data Entry)'!$A$3:$A$504,0),2),""))),"")=0,"",IFERROR(INDIRECT(CONCATENATE("'UNITCOST ITEMS (Data Entry)'!E",IFERROR(SUM(MATCH(A80,'UNITCOST ITEMS (Data Entry)'!$A$3:$A$504,0),2),""))),""))</f>
        <v/>
      </c>
      <c r="D80" s="237"/>
      <c r="E80" s="155" t="str">
        <f ca="1">IF(IFERROR(INDIRECT(CONCATENATE("'UNITCOST ITEMS (Data Entry)'!F",IFERROR(SUM(MATCH(A80,'UNITCOST ITEMS (Data Entry)'!$A$3:$A$504,0),2),""))),"")=0,"",IFERROR(INDIRECT(CONCATENATE("'UNITCOST ITEMS (Data Entry)'!F",IFERROR(SUM(MATCH(A80,'UNITCOST ITEMS (Data Entry)'!$A$3:$A$504,0),2),""))),""))</f>
        <v/>
      </c>
      <c r="F80" s="155" t="str">
        <f ca="1">IF(IFERROR(INDIRECT(CONCATENATE("'UNITCOST ITEMS (Data Entry)'!G",IFERROR(SUM(MATCH(A80,'UNITCOST ITEMS (Data Entry)'!$A$3:$A$504,0),2),""))),"")=0,"",IFERROR(INDIRECT(CONCATENATE("'UNITCOST ITEMS (Data Entry)'!G",IFERROR(SUM(MATCH(A80,'UNITCOST ITEMS (Data Entry)'!$A$3:$A$504,0),2),""))),""))</f>
        <v/>
      </c>
      <c r="G80" s="152" t="str">
        <f ca="1">IF(IFERROR(INDIRECT(CONCATENATE("'UNITCOST ITEMS (Data Entry)'!H",IFERROR(SUM(MATCH(A80,'UNITCOST ITEMS (Data Entry)'!$A$3:$A$504,0),2),""))),"")=0,"",IFERROR(INDIRECT(CONCATENATE("'UNITCOST ITEMS (Data Entry)'!H",IFERROR(SUM(MATCH(A80,'UNITCOST ITEMS (Data Entry)'!$A$3:$A$504,0),2),""))),""))</f>
        <v/>
      </c>
      <c r="H80" s="152" t="str">
        <f ca="1">IF(IFERROR(INDIRECT(CONCATENATE("'UNITCOST ITEMS (Data Entry)'!I",IFERROR(SUM(MATCH(A80,'UNITCOST ITEMS (Data Entry)'!$A$3:$A$504,0),2),""))),"")=0,"",IFERROR(INDIRECT(CONCATENATE("'UNITCOST ITEMS (Data Entry)'!I",IFERROR(SUM(MATCH(A80,'UNITCOST ITEMS (Data Entry)'!$A$3:$A$504,0),2),""))),""))</f>
        <v/>
      </c>
      <c r="I80" s="153" t="str">
        <f ca="1">IF(K80=2,"",IF(IFERROR(INDIRECT(CONCATENATE("'UNITCOST ITEMS (Data Entry)'!J",IFERROR(SUM(MATCH(A80,'UNITCOST ITEMS (Data Entry)'!$A$3:$A$504,0),2),""))),"")=0,"",IFERROR(INDIRECT(CONCATENATE("'UNITCOST ITEMS (Data Entry)'!J",IFERROR(SUM(MATCH(A80,'UNITCOST ITEMS (Data Entry)'!$A$3:$A$504,0),2),""))),"")))</f>
        <v/>
      </c>
      <c r="J80" s="89"/>
      <c r="K80" s="149" t="str">
        <f ca="1">IF(IFERROR(INDIRECT(CONCATENATE("'UNITCOST ITEMS (Data Entry)'!C",IFERROR(SUM(MATCH(A80,'UNITCOST ITEMS (Data Entry)'!$A$3:$A$504,0),2),""))),"")=0,"",IFERROR(INDIRECT(CONCATENATE("'UNITCOST ITEMS (Data Entry)'!C",IFERROR(SUM(MATCH(A80,'UNITCOST ITEMS (Data Entry)'!$A$3:$A$504,0),2),""))),""))</f>
        <v/>
      </c>
      <c r="L80" s="85" t="str">
        <f t="shared" ca="1" si="2"/>
        <v/>
      </c>
    </row>
    <row r="81" spans="1:12" s="85" customFormat="1" x14ac:dyDescent="0.25">
      <c r="A81" s="148">
        <f t="shared" si="3"/>
        <v>73</v>
      </c>
      <c r="B81" s="157" t="str">
        <f ca="1">IF(IFERROR(INDIRECT(CONCATENATE("'UNITCOST ITEMS (Data Entry)'!D",IFERROR(SUM(MATCH(A81,'UNITCOST ITEMS (Data Entry)'!$A$3:$A$504,0),2),""))),"")=0,"",IFERROR(INDIRECT(CONCATENATE("'UNITCOST ITEMS (Data Entry)'!D",IFERROR(SUM(MATCH(A81,'UNITCOST ITEMS (Data Entry)'!$A$3:$A$504,0),2),""))),""))</f>
        <v/>
      </c>
      <c r="C81" s="236" t="str">
        <f ca="1">IF(IFERROR(INDIRECT(CONCATENATE("'UNITCOST ITEMS (Data Entry)'!E",IFERROR(SUM(MATCH(A81,'UNITCOST ITEMS (Data Entry)'!$A$3:$A$504,0),2),""))),"")=0,"",IFERROR(INDIRECT(CONCATENATE("'UNITCOST ITEMS (Data Entry)'!E",IFERROR(SUM(MATCH(A81,'UNITCOST ITEMS (Data Entry)'!$A$3:$A$504,0),2),""))),""))</f>
        <v/>
      </c>
      <c r="D81" s="237"/>
      <c r="E81" s="155" t="str">
        <f ca="1">IF(IFERROR(INDIRECT(CONCATENATE("'UNITCOST ITEMS (Data Entry)'!F",IFERROR(SUM(MATCH(A81,'UNITCOST ITEMS (Data Entry)'!$A$3:$A$504,0),2),""))),"")=0,"",IFERROR(INDIRECT(CONCATENATE("'UNITCOST ITEMS (Data Entry)'!F",IFERROR(SUM(MATCH(A81,'UNITCOST ITEMS (Data Entry)'!$A$3:$A$504,0),2),""))),""))</f>
        <v/>
      </c>
      <c r="F81" s="155" t="str">
        <f ca="1">IF(IFERROR(INDIRECT(CONCATENATE("'UNITCOST ITEMS (Data Entry)'!G",IFERROR(SUM(MATCH(A81,'UNITCOST ITEMS (Data Entry)'!$A$3:$A$504,0),2),""))),"")=0,"",IFERROR(INDIRECT(CONCATENATE("'UNITCOST ITEMS (Data Entry)'!G",IFERROR(SUM(MATCH(A81,'UNITCOST ITEMS (Data Entry)'!$A$3:$A$504,0),2),""))),""))</f>
        <v/>
      </c>
      <c r="G81" s="152" t="str">
        <f ca="1">IF(IFERROR(INDIRECT(CONCATENATE("'UNITCOST ITEMS (Data Entry)'!H",IFERROR(SUM(MATCH(A81,'UNITCOST ITEMS (Data Entry)'!$A$3:$A$504,0),2),""))),"")=0,"",IFERROR(INDIRECT(CONCATENATE("'UNITCOST ITEMS (Data Entry)'!H",IFERROR(SUM(MATCH(A81,'UNITCOST ITEMS (Data Entry)'!$A$3:$A$504,0),2),""))),""))</f>
        <v/>
      </c>
      <c r="H81" s="152" t="str">
        <f ca="1">IF(IFERROR(INDIRECT(CONCATENATE("'UNITCOST ITEMS (Data Entry)'!I",IFERROR(SUM(MATCH(A81,'UNITCOST ITEMS (Data Entry)'!$A$3:$A$504,0),2),""))),"")=0,"",IFERROR(INDIRECT(CONCATENATE("'UNITCOST ITEMS (Data Entry)'!I",IFERROR(SUM(MATCH(A81,'UNITCOST ITEMS (Data Entry)'!$A$3:$A$504,0),2),""))),""))</f>
        <v/>
      </c>
      <c r="I81" s="153" t="str">
        <f ca="1">IF(K81=2,"",IF(IFERROR(INDIRECT(CONCATENATE("'UNITCOST ITEMS (Data Entry)'!J",IFERROR(SUM(MATCH(A81,'UNITCOST ITEMS (Data Entry)'!$A$3:$A$504,0),2),""))),"")=0,"",IFERROR(INDIRECT(CONCATENATE("'UNITCOST ITEMS (Data Entry)'!J",IFERROR(SUM(MATCH(A81,'UNITCOST ITEMS (Data Entry)'!$A$3:$A$504,0),2),""))),"")))</f>
        <v/>
      </c>
      <c r="J81" s="89"/>
      <c r="K81" s="149" t="str">
        <f ca="1">IF(IFERROR(INDIRECT(CONCATENATE("'UNITCOST ITEMS (Data Entry)'!C",IFERROR(SUM(MATCH(A81,'UNITCOST ITEMS (Data Entry)'!$A$3:$A$504,0),2),""))),"")=0,"",IFERROR(INDIRECT(CONCATENATE("'UNITCOST ITEMS (Data Entry)'!C",IFERROR(SUM(MATCH(A81,'UNITCOST ITEMS (Data Entry)'!$A$3:$A$504,0),2),""))),""))</f>
        <v/>
      </c>
      <c r="L81" s="85" t="str">
        <f t="shared" ca="1" si="2"/>
        <v/>
      </c>
    </row>
    <row r="82" spans="1:12" s="85" customFormat="1" ht="15" customHeight="1" x14ac:dyDescent="0.25">
      <c r="A82" s="148">
        <f t="shared" si="3"/>
        <v>74</v>
      </c>
      <c r="B82" s="157" t="str">
        <f ca="1">IF(IFERROR(INDIRECT(CONCATENATE("'UNITCOST ITEMS (Data Entry)'!D",IFERROR(SUM(MATCH(A82,'UNITCOST ITEMS (Data Entry)'!$A$3:$A$504,0),2),""))),"")=0,"",IFERROR(INDIRECT(CONCATENATE("'UNITCOST ITEMS (Data Entry)'!D",IFERROR(SUM(MATCH(A82,'UNITCOST ITEMS (Data Entry)'!$A$3:$A$504,0),2),""))),""))</f>
        <v/>
      </c>
      <c r="C82" s="236" t="str">
        <f ca="1">IF(IFERROR(INDIRECT(CONCATENATE("'UNITCOST ITEMS (Data Entry)'!E",IFERROR(SUM(MATCH(A82,'UNITCOST ITEMS (Data Entry)'!$A$3:$A$504,0),2),""))),"")=0,"",IFERROR(INDIRECT(CONCATENATE("'UNITCOST ITEMS (Data Entry)'!E",IFERROR(SUM(MATCH(A82,'UNITCOST ITEMS (Data Entry)'!$A$3:$A$504,0),2),""))),""))</f>
        <v/>
      </c>
      <c r="D82" s="237"/>
      <c r="E82" s="155" t="str">
        <f ca="1">IF(IFERROR(INDIRECT(CONCATENATE("'UNITCOST ITEMS (Data Entry)'!F",IFERROR(SUM(MATCH(A82,'UNITCOST ITEMS (Data Entry)'!$A$3:$A$504,0),2),""))),"")=0,"",IFERROR(INDIRECT(CONCATENATE("'UNITCOST ITEMS (Data Entry)'!F",IFERROR(SUM(MATCH(A82,'UNITCOST ITEMS (Data Entry)'!$A$3:$A$504,0),2),""))),""))</f>
        <v/>
      </c>
      <c r="F82" s="155" t="str">
        <f ca="1">IF(IFERROR(INDIRECT(CONCATENATE("'UNITCOST ITEMS (Data Entry)'!G",IFERROR(SUM(MATCH(A82,'UNITCOST ITEMS (Data Entry)'!$A$3:$A$504,0),2),""))),"")=0,"",IFERROR(INDIRECT(CONCATENATE("'UNITCOST ITEMS (Data Entry)'!G",IFERROR(SUM(MATCH(A82,'UNITCOST ITEMS (Data Entry)'!$A$3:$A$504,0),2),""))),""))</f>
        <v/>
      </c>
      <c r="G82" s="152" t="str">
        <f ca="1">IF(IFERROR(INDIRECT(CONCATENATE("'UNITCOST ITEMS (Data Entry)'!H",IFERROR(SUM(MATCH(A82,'UNITCOST ITEMS (Data Entry)'!$A$3:$A$504,0),2),""))),"")=0,"",IFERROR(INDIRECT(CONCATENATE("'UNITCOST ITEMS (Data Entry)'!H",IFERROR(SUM(MATCH(A82,'UNITCOST ITEMS (Data Entry)'!$A$3:$A$504,0),2),""))),""))</f>
        <v/>
      </c>
      <c r="H82" s="152" t="str">
        <f ca="1">IF(IFERROR(INDIRECT(CONCATENATE("'UNITCOST ITEMS (Data Entry)'!I",IFERROR(SUM(MATCH(A82,'UNITCOST ITEMS (Data Entry)'!$A$3:$A$504,0),2),""))),"")=0,"",IFERROR(INDIRECT(CONCATENATE("'UNITCOST ITEMS (Data Entry)'!I",IFERROR(SUM(MATCH(A82,'UNITCOST ITEMS (Data Entry)'!$A$3:$A$504,0),2),""))),""))</f>
        <v/>
      </c>
      <c r="I82" s="153" t="str">
        <f ca="1">IF(K82=2,"",IF(IFERROR(INDIRECT(CONCATENATE("'UNITCOST ITEMS (Data Entry)'!J",IFERROR(SUM(MATCH(A82,'UNITCOST ITEMS (Data Entry)'!$A$3:$A$504,0),2),""))),"")=0,"",IFERROR(INDIRECT(CONCATENATE("'UNITCOST ITEMS (Data Entry)'!J",IFERROR(SUM(MATCH(A82,'UNITCOST ITEMS (Data Entry)'!$A$3:$A$504,0),2),""))),"")))</f>
        <v/>
      </c>
      <c r="J82" s="89"/>
      <c r="K82" s="149" t="str">
        <f ca="1">IF(IFERROR(INDIRECT(CONCATENATE("'UNITCOST ITEMS (Data Entry)'!C",IFERROR(SUM(MATCH(A82,'UNITCOST ITEMS (Data Entry)'!$A$3:$A$504,0),2),""))),"")=0,"",IFERROR(INDIRECT(CONCATENATE("'UNITCOST ITEMS (Data Entry)'!C",IFERROR(SUM(MATCH(A82,'UNITCOST ITEMS (Data Entry)'!$A$3:$A$504,0),2),""))),""))</f>
        <v/>
      </c>
      <c r="L82" s="85" t="str">
        <f t="shared" ca="1" si="2"/>
        <v/>
      </c>
    </row>
    <row r="83" spans="1:12" s="85" customFormat="1" ht="15" customHeight="1" x14ac:dyDescent="0.25">
      <c r="A83" s="148">
        <f t="shared" si="3"/>
        <v>75</v>
      </c>
      <c r="B83" s="157" t="str">
        <f ca="1">IF(IFERROR(INDIRECT(CONCATENATE("'UNITCOST ITEMS (Data Entry)'!D",IFERROR(SUM(MATCH(A83,'UNITCOST ITEMS (Data Entry)'!$A$3:$A$504,0),2),""))),"")=0,"",IFERROR(INDIRECT(CONCATENATE("'UNITCOST ITEMS (Data Entry)'!D",IFERROR(SUM(MATCH(A83,'UNITCOST ITEMS (Data Entry)'!$A$3:$A$504,0),2),""))),""))</f>
        <v/>
      </c>
      <c r="C83" s="236" t="str">
        <f ca="1">IF(IFERROR(INDIRECT(CONCATENATE("'UNITCOST ITEMS (Data Entry)'!E",IFERROR(SUM(MATCH(A83,'UNITCOST ITEMS (Data Entry)'!$A$3:$A$504,0),2),""))),"")=0,"",IFERROR(INDIRECT(CONCATENATE("'UNITCOST ITEMS (Data Entry)'!E",IFERROR(SUM(MATCH(A83,'UNITCOST ITEMS (Data Entry)'!$A$3:$A$504,0),2),""))),""))</f>
        <v/>
      </c>
      <c r="D83" s="237"/>
      <c r="E83" s="155" t="str">
        <f ca="1">IF(IFERROR(INDIRECT(CONCATENATE("'UNITCOST ITEMS (Data Entry)'!F",IFERROR(SUM(MATCH(A83,'UNITCOST ITEMS (Data Entry)'!$A$3:$A$504,0),2),""))),"")=0,"",IFERROR(INDIRECT(CONCATENATE("'UNITCOST ITEMS (Data Entry)'!F",IFERROR(SUM(MATCH(A83,'UNITCOST ITEMS (Data Entry)'!$A$3:$A$504,0),2),""))),""))</f>
        <v/>
      </c>
      <c r="F83" s="155" t="str">
        <f ca="1">IF(IFERROR(INDIRECT(CONCATENATE("'UNITCOST ITEMS (Data Entry)'!G",IFERROR(SUM(MATCH(A83,'UNITCOST ITEMS (Data Entry)'!$A$3:$A$504,0),2),""))),"")=0,"",IFERROR(INDIRECT(CONCATENATE("'UNITCOST ITEMS (Data Entry)'!G",IFERROR(SUM(MATCH(A83,'UNITCOST ITEMS (Data Entry)'!$A$3:$A$504,0),2),""))),""))</f>
        <v/>
      </c>
      <c r="G83" s="152" t="str">
        <f ca="1">IF(IFERROR(INDIRECT(CONCATENATE("'UNITCOST ITEMS (Data Entry)'!H",IFERROR(SUM(MATCH(A83,'UNITCOST ITEMS (Data Entry)'!$A$3:$A$504,0),2),""))),"")=0,"",IFERROR(INDIRECT(CONCATENATE("'UNITCOST ITEMS (Data Entry)'!H",IFERROR(SUM(MATCH(A83,'UNITCOST ITEMS (Data Entry)'!$A$3:$A$504,0),2),""))),""))</f>
        <v/>
      </c>
      <c r="H83" s="152" t="str">
        <f ca="1">IF(IFERROR(INDIRECT(CONCATENATE("'UNITCOST ITEMS (Data Entry)'!I",IFERROR(SUM(MATCH(A83,'UNITCOST ITEMS (Data Entry)'!$A$3:$A$504,0),2),""))),"")=0,"",IFERROR(INDIRECT(CONCATENATE("'UNITCOST ITEMS (Data Entry)'!I",IFERROR(SUM(MATCH(A83,'UNITCOST ITEMS (Data Entry)'!$A$3:$A$504,0),2),""))),""))</f>
        <v/>
      </c>
      <c r="I83" s="153" t="str">
        <f ca="1">IF(K83=2,"",IF(IFERROR(INDIRECT(CONCATENATE("'UNITCOST ITEMS (Data Entry)'!J",IFERROR(SUM(MATCH(A83,'UNITCOST ITEMS (Data Entry)'!$A$3:$A$504,0),2),""))),"")=0,"",IFERROR(INDIRECT(CONCATENATE("'UNITCOST ITEMS (Data Entry)'!J",IFERROR(SUM(MATCH(A83,'UNITCOST ITEMS (Data Entry)'!$A$3:$A$504,0),2),""))),"")))</f>
        <v/>
      </c>
      <c r="J83" s="89"/>
      <c r="K83" s="149" t="str">
        <f ca="1">IF(IFERROR(INDIRECT(CONCATENATE("'UNITCOST ITEMS (Data Entry)'!C",IFERROR(SUM(MATCH(A83,'UNITCOST ITEMS (Data Entry)'!$A$3:$A$504,0),2),""))),"")=0,"",IFERROR(INDIRECT(CONCATENATE("'UNITCOST ITEMS (Data Entry)'!C",IFERROR(SUM(MATCH(A83,'UNITCOST ITEMS (Data Entry)'!$A$3:$A$504,0),2),""))),""))</f>
        <v/>
      </c>
      <c r="L83" s="85" t="str">
        <f t="shared" ca="1" si="2"/>
        <v/>
      </c>
    </row>
    <row r="84" spans="1:12" s="85" customFormat="1" ht="15" customHeight="1" x14ac:dyDescent="0.25">
      <c r="A84" s="148">
        <f t="shared" si="3"/>
        <v>76</v>
      </c>
      <c r="B84" s="157" t="str">
        <f ca="1">IF(IFERROR(INDIRECT(CONCATENATE("'UNITCOST ITEMS (Data Entry)'!D",IFERROR(SUM(MATCH(A84,'UNITCOST ITEMS (Data Entry)'!$A$3:$A$504,0),2),""))),"")=0,"",IFERROR(INDIRECT(CONCATENATE("'UNITCOST ITEMS (Data Entry)'!D",IFERROR(SUM(MATCH(A84,'UNITCOST ITEMS (Data Entry)'!$A$3:$A$504,0),2),""))),""))</f>
        <v/>
      </c>
      <c r="C84" s="236" t="str">
        <f ca="1">IF(IFERROR(INDIRECT(CONCATENATE("'UNITCOST ITEMS (Data Entry)'!E",IFERROR(SUM(MATCH(A84,'UNITCOST ITEMS (Data Entry)'!$A$3:$A$504,0),2),""))),"")=0,"",IFERROR(INDIRECT(CONCATENATE("'UNITCOST ITEMS (Data Entry)'!E",IFERROR(SUM(MATCH(A84,'UNITCOST ITEMS (Data Entry)'!$A$3:$A$504,0),2),""))),""))</f>
        <v/>
      </c>
      <c r="D84" s="237"/>
      <c r="E84" s="155" t="str">
        <f ca="1">IF(IFERROR(INDIRECT(CONCATENATE("'UNITCOST ITEMS (Data Entry)'!F",IFERROR(SUM(MATCH(A84,'UNITCOST ITEMS (Data Entry)'!$A$3:$A$504,0),2),""))),"")=0,"",IFERROR(INDIRECT(CONCATENATE("'UNITCOST ITEMS (Data Entry)'!F",IFERROR(SUM(MATCH(A84,'UNITCOST ITEMS (Data Entry)'!$A$3:$A$504,0),2),""))),""))</f>
        <v/>
      </c>
      <c r="F84" s="155" t="str">
        <f ca="1">IF(IFERROR(INDIRECT(CONCATENATE("'UNITCOST ITEMS (Data Entry)'!G",IFERROR(SUM(MATCH(A84,'UNITCOST ITEMS (Data Entry)'!$A$3:$A$504,0),2),""))),"")=0,"",IFERROR(INDIRECT(CONCATENATE("'UNITCOST ITEMS (Data Entry)'!G",IFERROR(SUM(MATCH(A84,'UNITCOST ITEMS (Data Entry)'!$A$3:$A$504,0),2),""))),""))</f>
        <v/>
      </c>
      <c r="G84" s="152" t="str">
        <f ca="1">IF(IFERROR(INDIRECT(CONCATENATE("'UNITCOST ITEMS (Data Entry)'!H",IFERROR(SUM(MATCH(A84,'UNITCOST ITEMS (Data Entry)'!$A$3:$A$504,0),2),""))),"")=0,"",IFERROR(INDIRECT(CONCATENATE("'UNITCOST ITEMS (Data Entry)'!H",IFERROR(SUM(MATCH(A84,'UNITCOST ITEMS (Data Entry)'!$A$3:$A$504,0),2),""))),""))</f>
        <v/>
      </c>
      <c r="H84" s="152" t="str">
        <f ca="1">IF(IFERROR(INDIRECT(CONCATENATE("'UNITCOST ITEMS (Data Entry)'!I",IFERROR(SUM(MATCH(A84,'UNITCOST ITEMS (Data Entry)'!$A$3:$A$504,0),2),""))),"")=0,"",IFERROR(INDIRECT(CONCATENATE("'UNITCOST ITEMS (Data Entry)'!I",IFERROR(SUM(MATCH(A84,'UNITCOST ITEMS (Data Entry)'!$A$3:$A$504,0),2),""))),""))</f>
        <v/>
      </c>
      <c r="I84" s="153" t="str">
        <f ca="1">IF(K84=2,"",IF(IFERROR(INDIRECT(CONCATENATE("'UNITCOST ITEMS (Data Entry)'!J",IFERROR(SUM(MATCH(A84,'UNITCOST ITEMS (Data Entry)'!$A$3:$A$504,0),2),""))),"")=0,"",IFERROR(INDIRECT(CONCATENATE("'UNITCOST ITEMS (Data Entry)'!J",IFERROR(SUM(MATCH(A84,'UNITCOST ITEMS (Data Entry)'!$A$3:$A$504,0),2),""))),"")))</f>
        <v/>
      </c>
      <c r="J84" s="89"/>
      <c r="K84" s="149" t="str">
        <f ca="1">IF(IFERROR(INDIRECT(CONCATENATE("'UNITCOST ITEMS (Data Entry)'!C",IFERROR(SUM(MATCH(A84,'UNITCOST ITEMS (Data Entry)'!$A$3:$A$504,0),2),""))),"")=0,"",IFERROR(INDIRECT(CONCATENATE("'UNITCOST ITEMS (Data Entry)'!C",IFERROR(SUM(MATCH(A84,'UNITCOST ITEMS (Data Entry)'!$A$3:$A$504,0),2),""))),""))</f>
        <v/>
      </c>
      <c r="L84" s="85" t="str">
        <f t="shared" ca="1" si="2"/>
        <v/>
      </c>
    </row>
    <row r="85" spans="1:12" s="85" customFormat="1" ht="15" customHeight="1" x14ac:dyDescent="0.25">
      <c r="A85" s="148">
        <f t="shared" si="3"/>
        <v>77</v>
      </c>
      <c r="B85" s="157" t="str">
        <f ca="1">IF(IFERROR(INDIRECT(CONCATENATE("'UNITCOST ITEMS (Data Entry)'!D",IFERROR(SUM(MATCH(A85,'UNITCOST ITEMS (Data Entry)'!$A$3:$A$504,0),2),""))),"")=0,"",IFERROR(INDIRECT(CONCATENATE("'UNITCOST ITEMS (Data Entry)'!D",IFERROR(SUM(MATCH(A85,'UNITCOST ITEMS (Data Entry)'!$A$3:$A$504,0),2),""))),""))</f>
        <v/>
      </c>
      <c r="C85" s="236" t="str">
        <f ca="1">IF(IFERROR(INDIRECT(CONCATENATE("'UNITCOST ITEMS (Data Entry)'!E",IFERROR(SUM(MATCH(A85,'UNITCOST ITEMS (Data Entry)'!$A$3:$A$504,0),2),""))),"")=0,"",IFERROR(INDIRECT(CONCATENATE("'UNITCOST ITEMS (Data Entry)'!E",IFERROR(SUM(MATCH(A85,'UNITCOST ITEMS (Data Entry)'!$A$3:$A$504,0),2),""))),""))</f>
        <v/>
      </c>
      <c r="D85" s="237"/>
      <c r="E85" s="155" t="str">
        <f ca="1">IF(IFERROR(INDIRECT(CONCATENATE("'UNITCOST ITEMS (Data Entry)'!F",IFERROR(SUM(MATCH(A85,'UNITCOST ITEMS (Data Entry)'!$A$3:$A$504,0),2),""))),"")=0,"",IFERROR(INDIRECT(CONCATENATE("'UNITCOST ITEMS (Data Entry)'!F",IFERROR(SUM(MATCH(A85,'UNITCOST ITEMS (Data Entry)'!$A$3:$A$504,0),2),""))),""))</f>
        <v/>
      </c>
      <c r="F85" s="155" t="str">
        <f ca="1">IF(IFERROR(INDIRECT(CONCATENATE("'UNITCOST ITEMS (Data Entry)'!G",IFERROR(SUM(MATCH(A85,'UNITCOST ITEMS (Data Entry)'!$A$3:$A$504,0),2),""))),"")=0,"",IFERROR(INDIRECT(CONCATENATE("'UNITCOST ITEMS (Data Entry)'!G",IFERROR(SUM(MATCH(A85,'UNITCOST ITEMS (Data Entry)'!$A$3:$A$504,0),2),""))),""))</f>
        <v/>
      </c>
      <c r="G85" s="152" t="str">
        <f ca="1">IF(IFERROR(INDIRECT(CONCATENATE("'UNITCOST ITEMS (Data Entry)'!H",IFERROR(SUM(MATCH(A85,'UNITCOST ITEMS (Data Entry)'!$A$3:$A$504,0),2),""))),"")=0,"",IFERROR(INDIRECT(CONCATENATE("'UNITCOST ITEMS (Data Entry)'!H",IFERROR(SUM(MATCH(A85,'UNITCOST ITEMS (Data Entry)'!$A$3:$A$504,0),2),""))),""))</f>
        <v/>
      </c>
      <c r="H85" s="152" t="str">
        <f ca="1">IF(IFERROR(INDIRECT(CONCATENATE("'UNITCOST ITEMS (Data Entry)'!I",IFERROR(SUM(MATCH(A85,'UNITCOST ITEMS (Data Entry)'!$A$3:$A$504,0),2),""))),"")=0,"",IFERROR(INDIRECT(CONCATENATE("'UNITCOST ITEMS (Data Entry)'!I",IFERROR(SUM(MATCH(A85,'UNITCOST ITEMS (Data Entry)'!$A$3:$A$504,0),2),""))),""))</f>
        <v/>
      </c>
      <c r="I85" s="153" t="str">
        <f ca="1">IF(K85=2,"",IF(IFERROR(INDIRECT(CONCATENATE("'UNITCOST ITEMS (Data Entry)'!J",IFERROR(SUM(MATCH(A85,'UNITCOST ITEMS (Data Entry)'!$A$3:$A$504,0),2),""))),"")=0,"",IFERROR(INDIRECT(CONCATENATE("'UNITCOST ITEMS (Data Entry)'!J",IFERROR(SUM(MATCH(A85,'UNITCOST ITEMS (Data Entry)'!$A$3:$A$504,0),2),""))),"")))</f>
        <v/>
      </c>
      <c r="J85" s="89"/>
      <c r="K85" s="149" t="str">
        <f ca="1">IF(IFERROR(INDIRECT(CONCATENATE("'UNITCOST ITEMS (Data Entry)'!C",IFERROR(SUM(MATCH(A85,'UNITCOST ITEMS (Data Entry)'!$A$3:$A$504,0),2),""))),"")=0,"",IFERROR(INDIRECT(CONCATENATE("'UNITCOST ITEMS (Data Entry)'!C",IFERROR(SUM(MATCH(A85,'UNITCOST ITEMS (Data Entry)'!$A$3:$A$504,0),2),""))),""))</f>
        <v/>
      </c>
      <c r="L85" s="85" t="str">
        <f t="shared" ca="1" si="2"/>
        <v/>
      </c>
    </row>
    <row r="86" spans="1:12" s="72" customFormat="1" ht="15" customHeight="1" x14ac:dyDescent="0.25">
      <c r="A86" s="148">
        <f t="shared" si="3"/>
        <v>78</v>
      </c>
      <c r="B86" s="156" t="str">
        <f ca="1">IF(IFERROR(INDIRECT(CONCATENATE("'UNITCOST ITEMS (Data Entry)'!D",IFERROR(SUM(MATCH(A86,'UNITCOST ITEMS (Data Entry)'!$A$3:$A$504,0),2),""))),"")=0,"",IFERROR(INDIRECT(CONCATENATE("'UNITCOST ITEMS (Data Entry)'!D",IFERROR(SUM(MATCH(A86,'UNITCOST ITEMS (Data Entry)'!$A$3:$A$504,0),2),""))),""))</f>
        <v/>
      </c>
      <c r="C86" s="236" t="str">
        <f ca="1">IF(IFERROR(INDIRECT(CONCATENATE("'UNITCOST ITEMS (Data Entry)'!E",IFERROR(SUM(MATCH(A86,'UNITCOST ITEMS (Data Entry)'!$A$3:$A$504,0),2),""))),"")=0,"",IFERROR(INDIRECT(CONCATENATE("'UNITCOST ITEMS (Data Entry)'!E",IFERROR(SUM(MATCH(A86,'UNITCOST ITEMS (Data Entry)'!$A$3:$A$504,0),2),""))),""))</f>
        <v/>
      </c>
      <c r="D86" s="237"/>
      <c r="E86" s="158" t="str">
        <f ca="1">IF(IFERROR(INDIRECT(CONCATENATE("'UNITCOST ITEMS (Data Entry)'!F",IFERROR(SUM(MATCH(A86,'UNITCOST ITEMS (Data Entry)'!$A$3:$A$504,0),2),""))),"")=0,"",IFERROR(INDIRECT(CONCATENATE("'UNITCOST ITEMS (Data Entry)'!F",IFERROR(SUM(MATCH(A86,'UNITCOST ITEMS (Data Entry)'!$A$3:$A$504,0),2),""))),""))</f>
        <v/>
      </c>
      <c r="F86" s="158" t="str">
        <f ca="1">IF(IFERROR(INDIRECT(CONCATENATE("'UNITCOST ITEMS (Data Entry)'!G",IFERROR(SUM(MATCH(A86,'UNITCOST ITEMS (Data Entry)'!$A$3:$A$504,0),2),""))),"")=0,"",IFERROR(INDIRECT(CONCATENATE("'UNITCOST ITEMS (Data Entry)'!G",IFERROR(SUM(MATCH(A86,'UNITCOST ITEMS (Data Entry)'!$A$3:$A$504,0),2),""))),""))</f>
        <v/>
      </c>
      <c r="G86" s="152" t="str">
        <f ca="1">IF(IFERROR(INDIRECT(CONCATENATE("'UNITCOST ITEMS (Data Entry)'!H",IFERROR(SUM(MATCH(A86,'UNITCOST ITEMS (Data Entry)'!$A$3:$A$504,0),2),""))),"")=0,"",IFERROR(INDIRECT(CONCATENATE("'UNITCOST ITEMS (Data Entry)'!H",IFERROR(SUM(MATCH(A86,'UNITCOST ITEMS (Data Entry)'!$A$3:$A$504,0),2),""))),""))</f>
        <v/>
      </c>
      <c r="H86" s="152" t="str">
        <f ca="1">IF(IFERROR(INDIRECT(CONCATENATE("'UNITCOST ITEMS (Data Entry)'!I",IFERROR(SUM(MATCH(A86,'UNITCOST ITEMS (Data Entry)'!$A$3:$A$504,0),2),""))),"")=0,"",IFERROR(INDIRECT(CONCATENATE("'UNITCOST ITEMS (Data Entry)'!I",IFERROR(SUM(MATCH(A86,'UNITCOST ITEMS (Data Entry)'!$A$3:$A$504,0),2),""))),""))</f>
        <v/>
      </c>
      <c r="I86" s="153" t="str">
        <f ca="1">IF(K86=2,"",IF(IFERROR(INDIRECT(CONCATENATE("'UNITCOST ITEMS (Data Entry)'!J",IFERROR(SUM(MATCH(A86,'UNITCOST ITEMS (Data Entry)'!$A$3:$A$504,0),2),""))),"")=0,"",IFERROR(INDIRECT(CONCATENATE("'UNITCOST ITEMS (Data Entry)'!J",IFERROR(SUM(MATCH(A86,'UNITCOST ITEMS (Data Entry)'!$A$3:$A$504,0),2),""))),"")))</f>
        <v/>
      </c>
      <c r="J86" s="89"/>
      <c r="K86" s="149" t="str">
        <f ca="1">IF(IFERROR(INDIRECT(CONCATENATE("'UNITCOST ITEMS (Data Entry)'!C",IFERROR(SUM(MATCH(A86,'UNITCOST ITEMS (Data Entry)'!$A$3:$A$504,0),2),""))),"")=0,"",IFERROR(INDIRECT(CONCATENATE("'UNITCOST ITEMS (Data Entry)'!C",IFERROR(SUM(MATCH(A86,'UNITCOST ITEMS (Data Entry)'!$A$3:$A$504,0),2),""))),""))</f>
        <v/>
      </c>
      <c r="L86" s="85" t="str">
        <f t="shared" ca="1" si="2"/>
        <v/>
      </c>
    </row>
    <row r="87" spans="1:12" s="72" customFormat="1" ht="15" customHeight="1" x14ac:dyDescent="0.25">
      <c r="A87" s="148">
        <f t="shared" si="3"/>
        <v>79</v>
      </c>
      <c r="B87" s="156" t="str">
        <f ca="1">IF(IFERROR(INDIRECT(CONCATENATE("'UNITCOST ITEMS (Data Entry)'!D",IFERROR(SUM(MATCH(A87,'UNITCOST ITEMS (Data Entry)'!$A$3:$A$504,0),2),""))),"")=0,"",IFERROR(INDIRECT(CONCATENATE("'UNITCOST ITEMS (Data Entry)'!D",IFERROR(SUM(MATCH(A87,'UNITCOST ITEMS (Data Entry)'!$A$3:$A$504,0),2),""))),""))</f>
        <v/>
      </c>
      <c r="C87" s="236" t="str">
        <f ca="1">IF(IFERROR(INDIRECT(CONCATENATE("'UNITCOST ITEMS (Data Entry)'!E",IFERROR(SUM(MATCH(A87,'UNITCOST ITEMS (Data Entry)'!$A$3:$A$504,0),2),""))),"")=0,"",IFERROR(INDIRECT(CONCATENATE("'UNITCOST ITEMS (Data Entry)'!E",IFERROR(SUM(MATCH(A87,'UNITCOST ITEMS (Data Entry)'!$A$3:$A$504,0),2),""))),""))</f>
        <v/>
      </c>
      <c r="D87" s="237"/>
      <c r="E87" s="159" t="str">
        <f ca="1">IF(IFERROR(INDIRECT(CONCATENATE("'UNITCOST ITEMS (Data Entry)'!F",IFERROR(SUM(MATCH(A87,'UNITCOST ITEMS (Data Entry)'!$A$3:$A$504,0),2),""))),"")=0,"",IFERROR(INDIRECT(CONCATENATE("'UNITCOST ITEMS (Data Entry)'!F",IFERROR(SUM(MATCH(A87,'UNITCOST ITEMS (Data Entry)'!$A$3:$A$504,0),2),""))),""))</f>
        <v/>
      </c>
      <c r="F87" s="159" t="str">
        <f ca="1">IF(IFERROR(INDIRECT(CONCATENATE("'UNITCOST ITEMS (Data Entry)'!G",IFERROR(SUM(MATCH(A87,'UNITCOST ITEMS (Data Entry)'!$A$3:$A$504,0),2),""))),"")=0,"",IFERROR(INDIRECT(CONCATENATE("'UNITCOST ITEMS (Data Entry)'!G",IFERROR(SUM(MATCH(A87,'UNITCOST ITEMS (Data Entry)'!$A$3:$A$504,0),2),""))),""))</f>
        <v/>
      </c>
      <c r="G87" s="152" t="str">
        <f ca="1">IF(IFERROR(INDIRECT(CONCATENATE("'UNITCOST ITEMS (Data Entry)'!H",IFERROR(SUM(MATCH(A87,'UNITCOST ITEMS (Data Entry)'!$A$3:$A$504,0),2),""))),"")=0,"",IFERROR(INDIRECT(CONCATENATE("'UNITCOST ITEMS (Data Entry)'!H",IFERROR(SUM(MATCH(A87,'UNITCOST ITEMS (Data Entry)'!$A$3:$A$504,0),2),""))),""))</f>
        <v/>
      </c>
      <c r="H87" s="152" t="str">
        <f ca="1">IF(IFERROR(INDIRECT(CONCATENATE("'UNITCOST ITEMS (Data Entry)'!I",IFERROR(SUM(MATCH(A87,'UNITCOST ITEMS (Data Entry)'!$A$3:$A$504,0),2),""))),"")=0,"",IFERROR(INDIRECT(CONCATENATE("'UNITCOST ITEMS (Data Entry)'!I",IFERROR(SUM(MATCH(A87,'UNITCOST ITEMS (Data Entry)'!$A$3:$A$504,0),2),""))),""))</f>
        <v/>
      </c>
      <c r="I87" s="153" t="str">
        <f ca="1">IF(K87=2,"",IF(IFERROR(INDIRECT(CONCATENATE("'UNITCOST ITEMS (Data Entry)'!J",IFERROR(SUM(MATCH(A87,'UNITCOST ITEMS (Data Entry)'!$A$3:$A$504,0),2),""))),"")=0,"",IFERROR(INDIRECT(CONCATENATE("'UNITCOST ITEMS (Data Entry)'!J",IFERROR(SUM(MATCH(A87,'UNITCOST ITEMS (Data Entry)'!$A$3:$A$504,0),2),""))),"")))</f>
        <v/>
      </c>
      <c r="J87" s="89"/>
      <c r="K87" s="149" t="str">
        <f ca="1">IF(IFERROR(INDIRECT(CONCATENATE("'UNITCOST ITEMS (Data Entry)'!C",IFERROR(SUM(MATCH(A87,'UNITCOST ITEMS (Data Entry)'!$A$3:$A$504,0),2),""))),"")=0,"",IFERROR(INDIRECT(CONCATENATE("'UNITCOST ITEMS (Data Entry)'!C",IFERROR(SUM(MATCH(A87,'UNITCOST ITEMS (Data Entry)'!$A$3:$A$504,0),2),""))),""))</f>
        <v/>
      </c>
      <c r="L87" s="85" t="str">
        <f t="shared" ca="1" si="2"/>
        <v/>
      </c>
    </row>
    <row r="88" spans="1:12" s="72" customFormat="1" ht="15" customHeight="1" x14ac:dyDescent="0.25">
      <c r="A88" s="148">
        <f t="shared" si="3"/>
        <v>80</v>
      </c>
      <c r="B88" s="156" t="str">
        <f ca="1">IF(IFERROR(INDIRECT(CONCATENATE("'UNITCOST ITEMS (Data Entry)'!D",IFERROR(SUM(MATCH(A88,'UNITCOST ITEMS (Data Entry)'!$A$3:$A$504,0),2),""))),"")=0,"",IFERROR(INDIRECT(CONCATENATE("'UNITCOST ITEMS (Data Entry)'!D",IFERROR(SUM(MATCH(A88,'UNITCOST ITEMS (Data Entry)'!$A$3:$A$504,0),2),""))),""))</f>
        <v/>
      </c>
      <c r="C88" s="236" t="str">
        <f ca="1">IF(IFERROR(INDIRECT(CONCATENATE("'UNITCOST ITEMS (Data Entry)'!E",IFERROR(SUM(MATCH(A88,'UNITCOST ITEMS (Data Entry)'!$A$3:$A$504,0),2),""))),"")=0,"",IFERROR(INDIRECT(CONCATENATE("'UNITCOST ITEMS (Data Entry)'!E",IFERROR(SUM(MATCH(A88,'UNITCOST ITEMS (Data Entry)'!$A$3:$A$504,0),2),""))),""))</f>
        <v/>
      </c>
      <c r="D88" s="237"/>
      <c r="E88" s="159" t="str">
        <f ca="1">IF(IFERROR(INDIRECT(CONCATENATE("'UNITCOST ITEMS (Data Entry)'!F",IFERROR(SUM(MATCH(A88,'UNITCOST ITEMS (Data Entry)'!$A$3:$A$504,0),2),""))),"")=0,"",IFERROR(INDIRECT(CONCATENATE("'UNITCOST ITEMS (Data Entry)'!F",IFERROR(SUM(MATCH(A88,'UNITCOST ITEMS (Data Entry)'!$A$3:$A$504,0),2),""))),""))</f>
        <v/>
      </c>
      <c r="F88" s="159" t="str">
        <f ca="1">IF(IFERROR(INDIRECT(CONCATENATE("'UNITCOST ITEMS (Data Entry)'!G",IFERROR(SUM(MATCH(A88,'UNITCOST ITEMS (Data Entry)'!$A$3:$A$504,0),2),""))),"")=0,"",IFERROR(INDIRECT(CONCATENATE("'UNITCOST ITEMS (Data Entry)'!G",IFERROR(SUM(MATCH(A88,'UNITCOST ITEMS (Data Entry)'!$A$3:$A$504,0),2),""))),""))</f>
        <v/>
      </c>
      <c r="G88" s="152" t="str">
        <f ca="1">IF(IFERROR(INDIRECT(CONCATENATE("'UNITCOST ITEMS (Data Entry)'!H",IFERROR(SUM(MATCH(A88,'UNITCOST ITEMS (Data Entry)'!$A$3:$A$504,0),2),""))),"")=0,"",IFERROR(INDIRECT(CONCATENATE("'UNITCOST ITEMS (Data Entry)'!H",IFERROR(SUM(MATCH(A88,'UNITCOST ITEMS (Data Entry)'!$A$3:$A$504,0),2),""))),""))</f>
        <v/>
      </c>
      <c r="H88" s="152" t="str">
        <f ca="1">IF(IFERROR(INDIRECT(CONCATENATE("'UNITCOST ITEMS (Data Entry)'!I",IFERROR(SUM(MATCH(A88,'UNITCOST ITEMS (Data Entry)'!$A$3:$A$504,0),2),""))),"")=0,"",IFERROR(INDIRECT(CONCATENATE("'UNITCOST ITEMS (Data Entry)'!I",IFERROR(SUM(MATCH(A88,'UNITCOST ITEMS (Data Entry)'!$A$3:$A$504,0),2),""))),""))</f>
        <v/>
      </c>
      <c r="I88" s="153" t="str">
        <f ca="1">IF(K88=2,"",IF(IFERROR(INDIRECT(CONCATENATE("'UNITCOST ITEMS (Data Entry)'!J",IFERROR(SUM(MATCH(A88,'UNITCOST ITEMS (Data Entry)'!$A$3:$A$504,0),2),""))),"")=0,"",IFERROR(INDIRECT(CONCATENATE("'UNITCOST ITEMS (Data Entry)'!J",IFERROR(SUM(MATCH(A88,'UNITCOST ITEMS (Data Entry)'!$A$3:$A$504,0),2),""))),"")))</f>
        <v/>
      </c>
      <c r="J88" s="89"/>
      <c r="K88" s="149" t="str">
        <f ca="1">IF(IFERROR(INDIRECT(CONCATENATE("'UNITCOST ITEMS (Data Entry)'!C",IFERROR(SUM(MATCH(A88,'UNITCOST ITEMS (Data Entry)'!$A$3:$A$504,0),2),""))),"")=0,"",IFERROR(INDIRECT(CONCATENATE("'UNITCOST ITEMS (Data Entry)'!C",IFERROR(SUM(MATCH(A88,'UNITCOST ITEMS (Data Entry)'!$A$3:$A$504,0),2),""))),""))</f>
        <v/>
      </c>
      <c r="L88" s="85" t="str">
        <f t="shared" ca="1" si="2"/>
        <v/>
      </c>
    </row>
    <row r="89" spans="1:12" s="72" customFormat="1" ht="15" customHeight="1" x14ac:dyDescent="0.25">
      <c r="A89" s="148">
        <f t="shared" si="3"/>
        <v>81</v>
      </c>
      <c r="B89" s="156" t="str">
        <f ca="1">IF(IFERROR(INDIRECT(CONCATENATE("'UNITCOST ITEMS (Data Entry)'!D",IFERROR(SUM(MATCH(A89,'UNITCOST ITEMS (Data Entry)'!$A$3:$A$504,0),2),""))),"")=0,"",IFERROR(INDIRECT(CONCATENATE("'UNITCOST ITEMS (Data Entry)'!D",IFERROR(SUM(MATCH(A89,'UNITCOST ITEMS (Data Entry)'!$A$3:$A$504,0),2),""))),""))</f>
        <v/>
      </c>
      <c r="C89" s="236" t="str">
        <f ca="1">IF(IFERROR(INDIRECT(CONCATENATE("'UNITCOST ITEMS (Data Entry)'!E",IFERROR(SUM(MATCH(A89,'UNITCOST ITEMS (Data Entry)'!$A$3:$A$504,0),2),""))),"")=0,"",IFERROR(INDIRECT(CONCATENATE("'UNITCOST ITEMS (Data Entry)'!E",IFERROR(SUM(MATCH(A89,'UNITCOST ITEMS (Data Entry)'!$A$3:$A$504,0),2),""))),""))</f>
        <v/>
      </c>
      <c r="D89" s="237"/>
      <c r="E89" s="159" t="str">
        <f ca="1">IF(IFERROR(INDIRECT(CONCATENATE("'UNITCOST ITEMS (Data Entry)'!F",IFERROR(SUM(MATCH(A89,'UNITCOST ITEMS (Data Entry)'!$A$3:$A$504,0),2),""))),"")=0,"",IFERROR(INDIRECT(CONCATENATE("'UNITCOST ITEMS (Data Entry)'!F",IFERROR(SUM(MATCH(A89,'UNITCOST ITEMS (Data Entry)'!$A$3:$A$504,0),2),""))),""))</f>
        <v/>
      </c>
      <c r="F89" s="159" t="str">
        <f ca="1">IF(IFERROR(INDIRECT(CONCATENATE("'UNITCOST ITEMS (Data Entry)'!G",IFERROR(SUM(MATCH(A89,'UNITCOST ITEMS (Data Entry)'!$A$3:$A$504,0),2),""))),"")=0,"",IFERROR(INDIRECT(CONCATENATE("'UNITCOST ITEMS (Data Entry)'!G",IFERROR(SUM(MATCH(A89,'UNITCOST ITEMS (Data Entry)'!$A$3:$A$504,0),2),""))),""))</f>
        <v/>
      </c>
      <c r="G89" s="152" t="str">
        <f ca="1">IF(IFERROR(INDIRECT(CONCATENATE("'UNITCOST ITEMS (Data Entry)'!H",IFERROR(SUM(MATCH(A89,'UNITCOST ITEMS (Data Entry)'!$A$3:$A$504,0),2),""))),"")=0,"",IFERROR(INDIRECT(CONCATENATE("'UNITCOST ITEMS (Data Entry)'!H",IFERROR(SUM(MATCH(A89,'UNITCOST ITEMS (Data Entry)'!$A$3:$A$504,0),2),""))),""))</f>
        <v/>
      </c>
      <c r="H89" s="152" t="str">
        <f ca="1">IF(IFERROR(INDIRECT(CONCATENATE("'UNITCOST ITEMS (Data Entry)'!I",IFERROR(SUM(MATCH(A89,'UNITCOST ITEMS (Data Entry)'!$A$3:$A$504,0),2),""))),"")=0,"",IFERROR(INDIRECT(CONCATENATE("'UNITCOST ITEMS (Data Entry)'!I",IFERROR(SUM(MATCH(A89,'UNITCOST ITEMS (Data Entry)'!$A$3:$A$504,0),2),""))),""))</f>
        <v/>
      </c>
      <c r="I89" s="153" t="str">
        <f ca="1">IF(K89=2,"",IF(IFERROR(INDIRECT(CONCATENATE("'UNITCOST ITEMS (Data Entry)'!J",IFERROR(SUM(MATCH(A89,'UNITCOST ITEMS (Data Entry)'!$A$3:$A$504,0),2),""))),"")=0,"",IFERROR(INDIRECT(CONCATENATE("'UNITCOST ITEMS (Data Entry)'!J",IFERROR(SUM(MATCH(A89,'UNITCOST ITEMS (Data Entry)'!$A$3:$A$504,0),2),""))),"")))</f>
        <v/>
      </c>
      <c r="J89" s="89"/>
      <c r="K89" s="149" t="str">
        <f ca="1">IF(IFERROR(INDIRECT(CONCATENATE("'UNITCOST ITEMS (Data Entry)'!C",IFERROR(SUM(MATCH(A89,'UNITCOST ITEMS (Data Entry)'!$A$3:$A$504,0),2),""))),"")=0,"",IFERROR(INDIRECT(CONCATENATE("'UNITCOST ITEMS (Data Entry)'!C",IFERROR(SUM(MATCH(A89,'UNITCOST ITEMS (Data Entry)'!$A$3:$A$504,0),2),""))),""))</f>
        <v/>
      </c>
      <c r="L89" s="85" t="str">
        <f t="shared" ca="1" si="2"/>
        <v/>
      </c>
    </row>
    <row r="90" spans="1:12" s="72" customFormat="1" ht="15" customHeight="1" x14ac:dyDescent="0.25">
      <c r="A90" s="148">
        <f t="shared" si="3"/>
        <v>82</v>
      </c>
      <c r="B90" s="156" t="str">
        <f ca="1">IF(IFERROR(INDIRECT(CONCATENATE("'UNITCOST ITEMS (Data Entry)'!D",IFERROR(SUM(MATCH(A90,'UNITCOST ITEMS (Data Entry)'!$A$3:$A$504,0),2),""))),"")=0,"",IFERROR(INDIRECT(CONCATENATE("'UNITCOST ITEMS (Data Entry)'!D",IFERROR(SUM(MATCH(A90,'UNITCOST ITEMS (Data Entry)'!$A$3:$A$504,0),2),""))),""))</f>
        <v/>
      </c>
      <c r="C90" s="236" t="str">
        <f ca="1">IF(IFERROR(INDIRECT(CONCATENATE("'UNITCOST ITEMS (Data Entry)'!E",IFERROR(SUM(MATCH(A90,'UNITCOST ITEMS (Data Entry)'!$A$3:$A$504,0),2),""))),"")=0,"",IFERROR(INDIRECT(CONCATENATE("'UNITCOST ITEMS (Data Entry)'!E",IFERROR(SUM(MATCH(A90,'UNITCOST ITEMS (Data Entry)'!$A$3:$A$504,0),2),""))),""))</f>
        <v/>
      </c>
      <c r="D90" s="237"/>
      <c r="E90" s="159" t="str">
        <f ca="1">IF(IFERROR(INDIRECT(CONCATENATE("'UNITCOST ITEMS (Data Entry)'!F",IFERROR(SUM(MATCH(A90,'UNITCOST ITEMS (Data Entry)'!$A$3:$A$504,0),2),""))),"")=0,"",IFERROR(INDIRECT(CONCATENATE("'UNITCOST ITEMS (Data Entry)'!F",IFERROR(SUM(MATCH(A90,'UNITCOST ITEMS (Data Entry)'!$A$3:$A$504,0),2),""))),""))</f>
        <v/>
      </c>
      <c r="F90" s="159" t="str">
        <f ca="1">IF(IFERROR(INDIRECT(CONCATENATE("'UNITCOST ITEMS (Data Entry)'!G",IFERROR(SUM(MATCH(A90,'UNITCOST ITEMS (Data Entry)'!$A$3:$A$504,0),2),""))),"")=0,"",IFERROR(INDIRECT(CONCATENATE("'UNITCOST ITEMS (Data Entry)'!G",IFERROR(SUM(MATCH(A90,'UNITCOST ITEMS (Data Entry)'!$A$3:$A$504,0),2),""))),""))</f>
        <v/>
      </c>
      <c r="G90" s="152" t="str">
        <f ca="1">IF(IFERROR(INDIRECT(CONCATENATE("'UNITCOST ITEMS (Data Entry)'!H",IFERROR(SUM(MATCH(A90,'UNITCOST ITEMS (Data Entry)'!$A$3:$A$504,0),2),""))),"")=0,"",IFERROR(INDIRECT(CONCATENATE("'UNITCOST ITEMS (Data Entry)'!H",IFERROR(SUM(MATCH(A90,'UNITCOST ITEMS (Data Entry)'!$A$3:$A$504,0),2),""))),""))</f>
        <v/>
      </c>
      <c r="H90" s="152" t="str">
        <f ca="1">IF(IFERROR(INDIRECT(CONCATENATE("'UNITCOST ITEMS (Data Entry)'!I",IFERROR(SUM(MATCH(A90,'UNITCOST ITEMS (Data Entry)'!$A$3:$A$504,0),2),""))),"")=0,"",IFERROR(INDIRECT(CONCATENATE("'UNITCOST ITEMS (Data Entry)'!I",IFERROR(SUM(MATCH(A90,'UNITCOST ITEMS (Data Entry)'!$A$3:$A$504,0),2),""))),""))</f>
        <v/>
      </c>
      <c r="I90" s="153" t="str">
        <f ca="1">IF(K90=2,"",IF(IFERROR(INDIRECT(CONCATENATE("'UNITCOST ITEMS (Data Entry)'!J",IFERROR(SUM(MATCH(A90,'UNITCOST ITEMS (Data Entry)'!$A$3:$A$504,0),2),""))),"")=0,"",IFERROR(INDIRECT(CONCATENATE("'UNITCOST ITEMS (Data Entry)'!J",IFERROR(SUM(MATCH(A90,'UNITCOST ITEMS (Data Entry)'!$A$3:$A$504,0),2),""))),"")))</f>
        <v/>
      </c>
      <c r="J90" s="89"/>
      <c r="K90" s="149" t="str">
        <f ca="1">IF(IFERROR(INDIRECT(CONCATENATE("'UNITCOST ITEMS (Data Entry)'!C",IFERROR(SUM(MATCH(A90,'UNITCOST ITEMS (Data Entry)'!$A$3:$A$504,0),2),""))),"")=0,"",IFERROR(INDIRECT(CONCATENATE("'UNITCOST ITEMS (Data Entry)'!C",IFERROR(SUM(MATCH(A90,'UNITCOST ITEMS (Data Entry)'!$A$3:$A$504,0),2),""))),""))</f>
        <v/>
      </c>
      <c r="L90" s="85" t="str">
        <f t="shared" ca="1" si="2"/>
        <v/>
      </c>
    </row>
    <row r="91" spans="1:12" s="72" customFormat="1" ht="15" customHeight="1" x14ac:dyDescent="0.25">
      <c r="A91" s="148">
        <f t="shared" si="3"/>
        <v>83</v>
      </c>
      <c r="B91" s="156" t="str">
        <f ca="1">IF(IFERROR(INDIRECT(CONCATENATE("'UNITCOST ITEMS (Data Entry)'!D",IFERROR(SUM(MATCH(A91,'UNITCOST ITEMS (Data Entry)'!$A$3:$A$504,0),2),""))),"")=0,"",IFERROR(INDIRECT(CONCATENATE("'UNITCOST ITEMS (Data Entry)'!D",IFERROR(SUM(MATCH(A91,'UNITCOST ITEMS (Data Entry)'!$A$3:$A$504,0),2),""))),""))</f>
        <v/>
      </c>
      <c r="C91" s="236" t="str">
        <f ca="1">IF(IFERROR(INDIRECT(CONCATENATE("'UNITCOST ITEMS (Data Entry)'!E",IFERROR(SUM(MATCH(A91,'UNITCOST ITEMS (Data Entry)'!$A$3:$A$504,0),2),""))),"")=0,"",IFERROR(INDIRECT(CONCATENATE("'UNITCOST ITEMS (Data Entry)'!E",IFERROR(SUM(MATCH(A91,'UNITCOST ITEMS (Data Entry)'!$A$3:$A$504,0),2),""))),""))</f>
        <v/>
      </c>
      <c r="D91" s="237"/>
      <c r="E91" s="159" t="str">
        <f ca="1">IF(IFERROR(INDIRECT(CONCATENATE("'UNITCOST ITEMS (Data Entry)'!F",IFERROR(SUM(MATCH(A91,'UNITCOST ITEMS (Data Entry)'!$A$3:$A$504,0),2),""))),"")=0,"",IFERROR(INDIRECT(CONCATENATE("'UNITCOST ITEMS (Data Entry)'!F",IFERROR(SUM(MATCH(A91,'UNITCOST ITEMS (Data Entry)'!$A$3:$A$504,0),2),""))),""))</f>
        <v/>
      </c>
      <c r="F91" s="159" t="str">
        <f ca="1">IF(IFERROR(INDIRECT(CONCATENATE("'UNITCOST ITEMS (Data Entry)'!G",IFERROR(SUM(MATCH(A91,'UNITCOST ITEMS (Data Entry)'!$A$3:$A$504,0),2),""))),"")=0,"",IFERROR(INDIRECT(CONCATENATE("'UNITCOST ITEMS (Data Entry)'!G",IFERROR(SUM(MATCH(A91,'UNITCOST ITEMS (Data Entry)'!$A$3:$A$504,0),2),""))),""))</f>
        <v/>
      </c>
      <c r="G91" s="152" t="str">
        <f ca="1">IF(IFERROR(INDIRECT(CONCATENATE("'UNITCOST ITEMS (Data Entry)'!H",IFERROR(SUM(MATCH(A91,'UNITCOST ITEMS (Data Entry)'!$A$3:$A$504,0),2),""))),"")=0,"",IFERROR(INDIRECT(CONCATENATE("'UNITCOST ITEMS (Data Entry)'!H",IFERROR(SUM(MATCH(A91,'UNITCOST ITEMS (Data Entry)'!$A$3:$A$504,0),2),""))),""))</f>
        <v/>
      </c>
      <c r="H91" s="152" t="str">
        <f ca="1">IF(IFERROR(INDIRECT(CONCATENATE("'UNITCOST ITEMS (Data Entry)'!I",IFERROR(SUM(MATCH(A91,'UNITCOST ITEMS (Data Entry)'!$A$3:$A$504,0),2),""))),"")=0,"",IFERROR(INDIRECT(CONCATENATE("'UNITCOST ITEMS (Data Entry)'!I",IFERROR(SUM(MATCH(A91,'UNITCOST ITEMS (Data Entry)'!$A$3:$A$504,0),2),""))),""))</f>
        <v/>
      </c>
      <c r="I91" s="153" t="str">
        <f ca="1">IF(K91=2,"",IF(IFERROR(INDIRECT(CONCATENATE("'UNITCOST ITEMS (Data Entry)'!J",IFERROR(SUM(MATCH(A91,'UNITCOST ITEMS (Data Entry)'!$A$3:$A$504,0),2),""))),"")=0,"",IFERROR(INDIRECT(CONCATENATE("'UNITCOST ITEMS (Data Entry)'!J",IFERROR(SUM(MATCH(A91,'UNITCOST ITEMS (Data Entry)'!$A$3:$A$504,0),2),""))),"")))</f>
        <v/>
      </c>
      <c r="J91" s="89"/>
      <c r="K91" s="149" t="str">
        <f ca="1">IF(IFERROR(INDIRECT(CONCATENATE("'UNITCOST ITEMS (Data Entry)'!C",IFERROR(SUM(MATCH(A91,'UNITCOST ITEMS (Data Entry)'!$A$3:$A$504,0),2),""))),"")=0,"",IFERROR(INDIRECT(CONCATENATE("'UNITCOST ITEMS (Data Entry)'!C",IFERROR(SUM(MATCH(A91,'UNITCOST ITEMS (Data Entry)'!$A$3:$A$504,0),2),""))),""))</f>
        <v/>
      </c>
      <c r="L91" s="85" t="str">
        <f t="shared" ca="1" si="2"/>
        <v/>
      </c>
    </row>
    <row r="92" spans="1:12" s="72" customFormat="1" ht="15" customHeight="1" x14ac:dyDescent="0.25">
      <c r="A92" s="148">
        <f t="shared" si="3"/>
        <v>84</v>
      </c>
      <c r="B92" s="156" t="str">
        <f ca="1">IF(IFERROR(INDIRECT(CONCATENATE("'UNITCOST ITEMS (Data Entry)'!D",IFERROR(SUM(MATCH(A92,'UNITCOST ITEMS (Data Entry)'!$A$3:$A$504,0),2),""))),"")=0,"",IFERROR(INDIRECT(CONCATENATE("'UNITCOST ITEMS (Data Entry)'!D",IFERROR(SUM(MATCH(A92,'UNITCOST ITEMS (Data Entry)'!$A$3:$A$504,0),2),""))),""))</f>
        <v/>
      </c>
      <c r="C92" s="236" t="str">
        <f ca="1">IF(IFERROR(INDIRECT(CONCATENATE("'UNITCOST ITEMS (Data Entry)'!E",IFERROR(SUM(MATCH(A92,'UNITCOST ITEMS (Data Entry)'!$A$3:$A$504,0),2),""))),"")=0,"",IFERROR(INDIRECT(CONCATENATE("'UNITCOST ITEMS (Data Entry)'!E",IFERROR(SUM(MATCH(A92,'UNITCOST ITEMS (Data Entry)'!$A$3:$A$504,0),2),""))),""))</f>
        <v/>
      </c>
      <c r="D92" s="237"/>
      <c r="E92" s="159" t="str">
        <f ca="1">IF(IFERROR(INDIRECT(CONCATENATE("'UNITCOST ITEMS (Data Entry)'!F",IFERROR(SUM(MATCH(A92,'UNITCOST ITEMS (Data Entry)'!$A$3:$A$504,0),2),""))),"")=0,"",IFERROR(INDIRECT(CONCATENATE("'UNITCOST ITEMS (Data Entry)'!F",IFERROR(SUM(MATCH(A92,'UNITCOST ITEMS (Data Entry)'!$A$3:$A$504,0),2),""))),""))</f>
        <v/>
      </c>
      <c r="F92" s="159" t="str">
        <f ca="1">IF(IFERROR(INDIRECT(CONCATENATE("'UNITCOST ITEMS (Data Entry)'!G",IFERROR(SUM(MATCH(A92,'UNITCOST ITEMS (Data Entry)'!$A$3:$A$504,0),2),""))),"")=0,"",IFERROR(INDIRECT(CONCATENATE("'UNITCOST ITEMS (Data Entry)'!G",IFERROR(SUM(MATCH(A92,'UNITCOST ITEMS (Data Entry)'!$A$3:$A$504,0),2),""))),""))</f>
        <v/>
      </c>
      <c r="G92" s="152" t="str">
        <f ca="1">IF(IFERROR(INDIRECT(CONCATENATE("'UNITCOST ITEMS (Data Entry)'!H",IFERROR(SUM(MATCH(A92,'UNITCOST ITEMS (Data Entry)'!$A$3:$A$504,0),2),""))),"")=0,"",IFERROR(INDIRECT(CONCATENATE("'UNITCOST ITEMS (Data Entry)'!H",IFERROR(SUM(MATCH(A92,'UNITCOST ITEMS (Data Entry)'!$A$3:$A$504,0),2),""))),""))</f>
        <v/>
      </c>
      <c r="H92" s="152" t="str">
        <f ca="1">IF(IFERROR(INDIRECT(CONCATENATE("'UNITCOST ITEMS (Data Entry)'!I",IFERROR(SUM(MATCH(A92,'UNITCOST ITEMS (Data Entry)'!$A$3:$A$504,0),2),""))),"")=0,"",IFERROR(INDIRECT(CONCATENATE("'UNITCOST ITEMS (Data Entry)'!I",IFERROR(SUM(MATCH(A92,'UNITCOST ITEMS (Data Entry)'!$A$3:$A$504,0),2),""))),""))</f>
        <v/>
      </c>
      <c r="I92" s="153" t="str">
        <f ca="1">IF(K92=2,"",IF(IFERROR(INDIRECT(CONCATENATE("'UNITCOST ITEMS (Data Entry)'!J",IFERROR(SUM(MATCH(A92,'UNITCOST ITEMS (Data Entry)'!$A$3:$A$504,0),2),""))),"")=0,"",IFERROR(INDIRECT(CONCATENATE("'UNITCOST ITEMS (Data Entry)'!J",IFERROR(SUM(MATCH(A92,'UNITCOST ITEMS (Data Entry)'!$A$3:$A$504,0),2),""))),"")))</f>
        <v/>
      </c>
      <c r="J92" s="89"/>
      <c r="K92" s="149" t="str">
        <f ca="1">IF(IFERROR(INDIRECT(CONCATENATE("'UNITCOST ITEMS (Data Entry)'!C",IFERROR(SUM(MATCH(A92,'UNITCOST ITEMS (Data Entry)'!$A$3:$A$504,0),2),""))),"")=0,"",IFERROR(INDIRECT(CONCATENATE("'UNITCOST ITEMS (Data Entry)'!C",IFERROR(SUM(MATCH(A92,'UNITCOST ITEMS (Data Entry)'!$A$3:$A$504,0),2),""))),""))</f>
        <v/>
      </c>
      <c r="L92" s="85" t="str">
        <f t="shared" ca="1" si="2"/>
        <v/>
      </c>
    </row>
    <row r="93" spans="1:12" s="72" customFormat="1" ht="15" customHeight="1" x14ac:dyDescent="0.25">
      <c r="A93" s="148">
        <f t="shared" si="3"/>
        <v>85</v>
      </c>
      <c r="B93" s="156" t="str">
        <f ca="1">IF(IFERROR(INDIRECT(CONCATENATE("'UNITCOST ITEMS (Data Entry)'!D",IFERROR(SUM(MATCH(A93,'UNITCOST ITEMS (Data Entry)'!$A$3:$A$504,0),2),""))),"")=0,"",IFERROR(INDIRECT(CONCATENATE("'UNITCOST ITEMS (Data Entry)'!D",IFERROR(SUM(MATCH(A93,'UNITCOST ITEMS (Data Entry)'!$A$3:$A$504,0),2),""))),""))</f>
        <v/>
      </c>
      <c r="C93" s="236" t="str">
        <f ca="1">IF(IFERROR(INDIRECT(CONCATENATE("'UNITCOST ITEMS (Data Entry)'!E",IFERROR(SUM(MATCH(A93,'UNITCOST ITEMS (Data Entry)'!$A$3:$A$504,0),2),""))),"")=0,"",IFERROR(INDIRECT(CONCATENATE("'UNITCOST ITEMS (Data Entry)'!E",IFERROR(SUM(MATCH(A93,'UNITCOST ITEMS (Data Entry)'!$A$3:$A$504,0),2),""))),""))</f>
        <v/>
      </c>
      <c r="D93" s="237"/>
      <c r="E93" s="159" t="str">
        <f ca="1">IF(IFERROR(INDIRECT(CONCATENATE("'UNITCOST ITEMS (Data Entry)'!F",IFERROR(SUM(MATCH(A93,'UNITCOST ITEMS (Data Entry)'!$A$3:$A$504,0),2),""))),"")=0,"",IFERROR(INDIRECT(CONCATENATE("'UNITCOST ITEMS (Data Entry)'!F",IFERROR(SUM(MATCH(A93,'UNITCOST ITEMS (Data Entry)'!$A$3:$A$504,0),2),""))),""))</f>
        <v/>
      </c>
      <c r="F93" s="159" t="str">
        <f ca="1">IF(IFERROR(INDIRECT(CONCATENATE("'UNITCOST ITEMS (Data Entry)'!G",IFERROR(SUM(MATCH(A93,'UNITCOST ITEMS (Data Entry)'!$A$3:$A$504,0),2),""))),"")=0,"",IFERROR(INDIRECT(CONCATENATE("'UNITCOST ITEMS (Data Entry)'!G",IFERROR(SUM(MATCH(A93,'UNITCOST ITEMS (Data Entry)'!$A$3:$A$504,0),2),""))),""))</f>
        <v/>
      </c>
      <c r="G93" s="152" t="str">
        <f ca="1">IF(IFERROR(INDIRECT(CONCATENATE("'UNITCOST ITEMS (Data Entry)'!H",IFERROR(SUM(MATCH(A93,'UNITCOST ITEMS (Data Entry)'!$A$3:$A$504,0),2),""))),"")=0,"",IFERROR(INDIRECT(CONCATENATE("'UNITCOST ITEMS (Data Entry)'!H",IFERROR(SUM(MATCH(A93,'UNITCOST ITEMS (Data Entry)'!$A$3:$A$504,0),2),""))),""))</f>
        <v/>
      </c>
      <c r="H93" s="152" t="str">
        <f ca="1">IF(IFERROR(INDIRECT(CONCATENATE("'UNITCOST ITEMS (Data Entry)'!I",IFERROR(SUM(MATCH(A93,'UNITCOST ITEMS (Data Entry)'!$A$3:$A$504,0),2),""))),"")=0,"",IFERROR(INDIRECT(CONCATENATE("'UNITCOST ITEMS (Data Entry)'!I",IFERROR(SUM(MATCH(A93,'UNITCOST ITEMS (Data Entry)'!$A$3:$A$504,0),2),""))),""))</f>
        <v/>
      </c>
      <c r="I93" s="153" t="str">
        <f ca="1">IF(K93=2,"",IF(IFERROR(INDIRECT(CONCATENATE("'UNITCOST ITEMS (Data Entry)'!J",IFERROR(SUM(MATCH(A93,'UNITCOST ITEMS (Data Entry)'!$A$3:$A$504,0),2),""))),"")=0,"",IFERROR(INDIRECT(CONCATENATE("'UNITCOST ITEMS (Data Entry)'!J",IFERROR(SUM(MATCH(A93,'UNITCOST ITEMS (Data Entry)'!$A$3:$A$504,0),2),""))),"")))</f>
        <v/>
      </c>
      <c r="J93" s="89"/>
      <c r="K93" s="149" t="str">
        <f ca="1">IF(IFERROR(INDIRECT(CONCATENATE("'UNITCOST ITEMS (Data Entry)'!C",IFERROR(SUM(MATCH(A93,'UNITCOST ITEMS (Data Entry)'!$A$3:$A$504,0),2),""))),"")=0,"",IFERROR(INDIRECT(CONCATENATE("'UNITCOST ITEMS (Data Entry)'!C",IFERROR(SUM(MATCH(A93,'UNITCOST ITEMS (Data Entry)'!$A$3:$A$504,0),2),""))),""))</f>
        <v/>
      </c>
      <c r="L93" s="85" t="str">
        <f t="shared" ca="1" si="2"/>
        <v/>
      </c>
    </row>
    <row r="94" spans="1:12" s="72" customFormat="1" ht="15" customHeight="1" x14ac:dyDescent="0.25">
      <c r="A94" s="148">
        <f t="shared" si="3"/>
        <v>86</v>
      </c>
      <c r="B94" s="156" t="str">
        <f ca="1">IF(IFERROR(INDIRECT(CONCATENATE("'UNITCOST ITEMS (Data Entry)'!D",IFERROR(SUM(MATCH(A94,'UNITCOST ITEMS (Data Entry)'!$A$3:$A$504,0),2),""))),"")=0,"",IFERROR(INDIRECT(CONCATENATE("'UNITCOST ITEMS (Data Entry)'!D",IFERROR(SUM(MATCH(A94,'UNITCOST ITEMS (Data Entry)'!$A$3:$A$504,0),2),""))),""))</f>
        <v/>
      </c>
      <c r="C94" s="236" t="str">
        <f ca="1">IF(IFERROR(INDIRECT(CONCATENATE("'UNITCOST ITEMS (Data Entry)'!E",IFERROR(SUM(MATCH(A94,'UNITCOST ITEMS (Data Entry)'!$A$3:$A$504,0),2),""))),"")=0,"",IFERROR(INDIRECT(CONCATENATE("'UNITCOST ITEMS (Data Entry)'!E",IFERROR(SUM(MATCH(A94,'UNITCOST ITEMS (Data Entry)'!$A$3:$A$504,0),2),""))),""))</f>
        <v/>
      </c>
      <c r="D94" s="237"/>
      <c r="E94" s="159" t="str">
        <f ca="1">IF(IFERROR(INDIRECT(CONCATENATE("'UNITCOST ITEMS (Data Entry)'!F",IFERROR(SUM(MATCH(A94,'UNITCOST ITEMS (Data Entry)'!$A$3:$A$504,0),2),""))),"")=0,"",IFERROR(INDIRECT(CONCATENATE("'UNITCOST ITEMS (Data Entry)'!F",IFERROR(SUM(MATCH(A94,'UNITCOST ITEMS (Data Entry)'!$A$3:$A$504,0),2),""))),""))</f>
        <v/>
      </c>
      <c r="F94" s="159" t="str">
        <f ca="1">IF(IFERROR(INDIRECT(CONCATENATE("'UNITCOST ITEMS (Data Entry)'!G",IFERROR(SUM(MATCH(A94,'UNITCOST ITEMS (Data Entry)'!$A$3:$A$504,0),2),""))),"")=0,"",IFERROR(INDIRECT(CONCATENATE("'UNITCOST ITEMS (Data Entry)'!G",IFERROR(SUM(MATCH(A94,'UNITCOST ITEMS (Data Entry)'!$A$3:$A$504,0),2),""))),""))</f>
        <v/>
      </c>
      <c r="G94" s="152" t="str">
        <f ca="1">IF(IFERROR(INDIRECT(CONCATENATE("'UNITCOST ITEMS (Data Entry)'!H",IFERROR(SUM(MATCH(A94,'UNITCOST ITEMS (Data Entry)'!$A$3:$A$504,0),2),""))),"")=0,"",IFERROR(INDIRECT(CONCATENATE("'UNITCOST ITEMS (Data Entry)'!H",IFERROR(SUM(MATCH(A94,'UNITCOST ITEMS (Data Entry)'!$A$3:$A$504,0),2),""))),""))</f>
        <v/>
      </c>
      <c r="H94" s="152" t="str">
        <f ca="1">IF(IFERROR(INDIRECT(CONCATENATE("'UNITCOST ITEMS (Data Entry)'!I",IFERROR(SUM(MATCH(A94,'UNITCOST ITEMS (Data Entry)'!$A$3:$A$504,0),2),""))),"")=0,"",IFERROR(INDIRECT(CONCATENATE("'UNITCOST ITEMS (Data Entry)'!I",IFERROR(SUM(MATCH(A94,'UNITCOST ITEMS (Data Entry)'!$A$3:$A$504,0),2),""))),""))</f>
        <v/>
      </c>
      <c r="I94" s="153" t="str">
        <f ca="1">IF(K94=2,"",IF(IFERROR(INDIRECT(CONCATENATE("'UNITCOST ITEMS (Data Entry)'!J",IFERROR(SUM(MATCH(A94,'UNITCOST ITEMS (Data Entry)'!$A$3:$A$504,0),2),""))),"")=0,"",IFERROR(INDIRECT(CONCATENATE("'UNITCOST ITEMS (Data Entry)'!J",IFERROR(SUM(MATCH(A94,'UNITCOST ITEMS (Data Entry)'!$A$3:$A$504,0),2),""))),"")))</f>
        <v/>
      </c>
      <c r="J94" s="89"/>
      <c r="K94" s="149" t="str">
        <f ca="1">IF(IFERROR(INDIRECT(CONCATENATE("'UNITCOST ITEMS (Data Entry)'!C",IFERROR(SUM(MATCH(A94,'UNITCOST ITEMS (Data Entry)'!$A$3:$A$504,0),2),""))),"")=0,"",IFERROR(INDIRECT(CONCATENATE("'UNITCOST ITEMS (Data Entry)'!C",IFERROR(SUM(MATCH(A94,'UNITCOST ITEMS (Data Entry)'!$A$3:$A$504,0),2),""))),""))</f>
        <v/>
      </c>
      <c r="L94" s="85" t="str">
        <f t="shared" ca="1" si="2"/>
        <v/>
      </c>
    </row>
    <row r="95" spans="1:12" s="72" customFormat="1" ht="15" customHeight="1" x14ac:dyDescent="0.25">
      <c r="A95" s="148">
        <f t="shared" si="3"/>
        <v>87</v>
      </c>
      <c r="B95" s="156" t="str">
        <f ca="1">IF(IFERROR(INDIRECT(CONCATENATE("'UNITCOST ITEMS (Data Entry)'!D",IFERROR(SUM(MATCH(A95,'UNITCOST ITEMS (Data Entry)'!$A$3:$A$504,0),2),""))),"")=0,"",IFERROR(INDIRECT(CONCATENATE("'UNITCOST ITEMS (Data Entry)'!D",IFERROR(SUM(MATCH(A95,'UNITCOST ITEMS (Data Entry)'!$A$3:$A$504,0),2),""))),""))</f>
        <v/>
      </c>
      <c r="C95" s="236" t="str">
        <f ca="1">IF(IFERROR(INDIRECT(CONCATENATE("'UNITCOST ITEMS (Data Entry)'!E",IFERROR(SUM(MATCH(A95,'UNITCOST ITEMS (Data Entry)'!$A$3:$A$504,0),2),""))),"")=0,"",IFERROR(INDIRECT(CONCATENATE("'UNITCOST ITEMS (Data Entry)'!E",IFERROR(SUM(MATCH(A95,'UNITCOST ITEMS (Data Entry)'!$A$3:$A$504,0),2),""))),""))</f>
        <v/>
      </c>
      <c r="D95" s="237"/>
      <c r="E95" s="159" t="str">
        <f ca="1">IF(IFERROR(INDIRECT(CONCATENATE("'UNITCOST ITEMS (Data Entry)'!F",IFERROR(SUM(MATCH(A95,'UNITCOST ITEMS (Data Entry)'!$A$3:$A$504,0),2),""))),"")=0,"",IFERROR(INDIRECT(CONCATENATE("'UNITCOST ITEMS (Data Entry)'!F",IFERROR(SUM(MATCH(A95,'UNITCOST ITEMS (Data Entry)'!$A$3:$A$504,0),2),""))),""))</f>
        <v/>
      </c>
      <c r="F95" s="159" t="str">
        <f ca="1">IF(IFERROR(INDIRECT(CONCATENATE("'UNITCOST ITEMS (Data Entry)'!G",IFERROR(SUM(MATCH(A95,'UNITCOST ITEMS (Data Entry)'!$A$3:$A$504,0),2),""))),"")=0,"",IFERROR(INDIRECT(CONCATENATE("'UNITCOST ITEMS (Data Entry)'!G",IFERROR(SUM(MATCH(A95,'UNITCOST ITEMS (Data Entry)'!$A$3:$A$504,0),2),""))),""))</f>
        <v/>
      </c>
      <c r="G95" s="152" t="str">
        <f ca="1">IF(IFERROR(INDIRECT(CONCATENATE("'UNITCOST ITEMS (Data Entry)'!H",IFERROR(SUM(MATCH(A95,'UNITCOST ITEMS (Data Entry)'!$A$3:$A$504,0),2),""))),"")=0,"",IFERROR(INDIRECT(CONCATENATE("'UNITCOST ITEMS (Data Entry)'!H",IFERROR(SUM(MATCH(A95,'UNITCOST ITEMS (Data Entry)'!$A$3:$A$504,0),2),""))),""))</f>
        <v/>
      </c>
      <c r="H95" s="152" t="str">
        <f ca="1">IF(IFERROR(INDIRECT(CONCATENATE("'UNITCOST ITEMS (Data Entry)'!I",IFERROR(SUM(MATCH(A95,'UNITCOST ITEMS (Data Entry)'!$A$3:$A$504,0),2),""))),"")=0,"",IFERROR(INDIRECT(CONCATENATE("'UNITCOST ITEMS (Data Entry)'!I",IFERROR(SUM(MATCH(A95,'UNITCOST ITEMS (Data Entry)'!$A$3:$A$504,0),2),""))),""))</f>
        <v/>
      </c>
      <c r="I95" s="153" t="str">
        <f ca="1">IF(K95=2,"",IF(IFERROR(INDIRECT(CONCATENATE("'UNITCOST ITEMS (Data Entry)'!J",IFERROR(SUM(MATCH(A95,'UNITCOST ITEMS (Data Entry)'!$A$3:$A$504,0),2),""))),"")=0,"",IFERROR(INDIRECT(CONCATENATE("'UNITCOST ITEMS (Data Entry)'!J",IFERROR(SUM(MATCH(A95,'UNITCOST ITEMS (Data Entry)'!$A$3:$A$504,0),2),""))),"")))</f>
        <v/>
      </c>
      <c r="J95" s="89"/>
      <c r="K95" s="149" t="str">
        <f ca="1">IF(IFERROR(INDIRECT(CONCATENATE("'UNITCOST ITEMS (Data Entry)'!C",IFERROR(SUM(MATCH(A95,'UNITCOST ITEMS (Data Entry)'!$A$3:$A$504,0),2),""))),"")=0,"",IFERROR(INDIRECT(CONCATENATE("'UNITCOST ITEMS (Data Entry)'!C",IFERROR(SUM(MATCH(A95,'UNITCOST ITEMS (Data Entry)'!$A$3:$A$504,0),2),""))),""))</f>
        <v/>
      </c>
      <c r="L95" s="85" t="str">
        <f t="shared" ca="1" si="2"/>
        <v/>
      </c>
    </row>
    <row r="96" spans="1:12" s="72" customFormat="1" ht="15" customHeight="1" x14ac:dyDescent="0.25">
      <c r="A96" s="148">
        <f t="shared" si="3"/>
        <v>88</v>
      </c>
      <c r="B96" s="156" t="str">
        <f ca="1">IF(IFERROR(INDIRECT(CONCATENATE("'UNITCOST ITEMS (Data Entry)'!D",IFERROR(SUM(MATCH(A96,'UNITCOST ITEMS (Data Entry)'!$A$3:$A$504,0),2),""))),"")=0,"",IFERROR(INDIRECT(CONCATENATE("'UNITCOST ITEMS (Data Entry)'!D",IFERROR(SUM(MATCH(A96,'UNITCOST ITEMS (Data Entry)'!$A$3:$A$504,0),2),""))),""))</f>
        <v/>
      </c>
      <c r="C96" s="236" t="str">
        <f ca="1">IF(IFERROR(INDIRECT(CONCATENATE("'UNITCOST ITEMS (Data Entry)'!E",IFERROR(SUM(MATCH(A96,'UNITCOST ITEMS (Data Entry)'!$A$3:$A$504,0),2),""))),"")=0,"",IFERROR(INDIRECT(CONCATENATE("'UNITCOST ITEMS (Data Entry)'!E",IFERROR(SUM(MATCH(A96,'UNITCOST ITEMS (Data Entry)'!$A$3:$A$504,0),2),""))),""))</f>
        <v/>
      </c>
      <c r="D96" s="237"/>
      <c r="E96" s="159" t="str">
        <f ca="1">IF(IFERROR(INDIRECT(CONCATENATE("'UNITCOST ITEMS (Data Entry)'!F",IFERROR(SUM(MATCH(A96,'UNITCOST ITEMS (Data Entry)'!$A$3:$A$504,0),2),""))),"")=0,"",IFERROR(INDIRECT(CONCATENATE("'UNITCOST ITEMS (Data Entry)'!F",IFERROR(SUM(MATCH(A96,'UNITCOST ITEMS (Data Entry)'!$A$3:$A$504,0),2),""))),""))</f>
        <v/>
      </c>
      <c r="F96" s="159" t="str">
        <f ca="1">IF(IFERROR(INDIRECT(CONCATENATE("'UNITCOST ITEMS (Data Entry)'!G",IFERROR(SUM(MATCH(A96,'UNITCOST ITEMS (Data Entry)'!$A$3:$A$504,0),2),""))),"")=0,"",IFERROR(INDIRECT(CONCATENATE("'UNITCOST ITEMS (Data Entry)'!G",IFERROR(SUM(MATCH(A96,'UNITCOST ITEMS (Data Entry)'!$A$3:$A$504,0),2),""))),""))</f>
        <v/>
      </c>
      <c r="G96" s="152" t="str">
        <f ca="1">IF(IFERROR(INDIRECT(CONCATENATE("'UNITCOST ITEMS (Data Entry)'!H",IFERROR(SUM(MATCH(A96,'UNITCOST ITEMS (Data Entry)'!$A$3:$A$504,0),2),""))),"")=0,"",IFERROR(INDIRECT(CONCATENATE("'UNITCOST ITEMS (Data Entry)'!H",IFERROR(SUM(MATCH(A96,'UNITCOST ITEMS (Data Entry)'!$A$3:$A$504,0),2),""))),""))</f>
        <v/>
      </c>
      <c r="H96" s="152" t="str">
        <f ca="1">IF(IFERROR(INDIRECT(CONCATENATE("'UNITCOST ITEMS (Data Entry)'!I",IFERROR(SUM(MATCH(A96,'UNITCOST ITEMS (Data Entry)'!$A$3:$A$504,0),2),""))),"")=0,"",IFERROR(INDIRECT(CONCATENATE("'UNITCOST ITEMS (Data Entry)'!I",IFERROR(SUM(MATCH(A96,'UNITCOST ITEMS (Data Entry)'!$A$3:$A$504,0),2),""))),""))</f>
        <v/>
      </c>
      <c r="I96" s="153" t="str">
        <f ca="1">IF(K96=2,"",IF(IFERROR(INDIRECT(CONCATENATE("'UNITCOST ITEMS (Data Entry)'!J",IFERROR(SUM(MATCH(A96,'UNITCOST ITEMS (Data Entry)'!$A$3:$A$504,0),2),""))),"")=0,"",IFERROR(INDIRECT(CONCATENATE("'UNITCOST ITEMS (Data Entry)'!J",IFERROR(SUM(MATCH(A96,'UNITCOST ITEMS (Data Entry)'!$A$3:$A$504,0),2),""))),"")))</f>
        <v/>
      </c>
      <c r="J96" s="89"/>
      <c r="K96" s="149" t="str">
        <f ca="1">IF(IFERROR(INDIRECT(CONCATENATE("'UNITCOST ITEMS (Data Entry)'!C",IFERROR(SUM(MATCH(A96,'UNITCOST ITEMS (Data Entry)'!$A$3:$A$504,0),2),""))),"")=0,"",IFERROR(INDIRECT(CONCATENATE("'UNITCOST ITEMS (Data Entry)'!C",IFERROR(SUM(MATCH(A96,'UNITCOST ITEMS (Data Entry)'!$A$3:$A$504,0),2),""))),""))</f>
        <v/>
      </c>
      <c r="L96" s="85" t="str">
        <f t="shared" ca="1" si="2"/>
        <v/>
      </c>
    </row>
    <row r="97" spans="1:12" s="72" customFormat="1" ht="15" customHeight="1" x14ac:dyDescent="0.25">
      <c r="A97" s="148">
        <f t="shared" si="3"/>
        <v>89</v>
      </c>
      <c r="B97" s="156" t="str">
        <f ca="1">IF(IFERROR(INDIRECT(CONCATENATE("'UNITCOST ITEMS (Data Entry)'!D",IFERROR(SUM(MATCH(A97,'UNITCOST ITEMS (Data Entry)'!$A$3:$A$504,0),2),""))),"")=0,"",IFERROR(INDIRECT(CONCATENATE("'UNITCOST ITEMS (Data Entry)'!D",IFERROR(SUM(MATCH(A97,'UNITCOST ITEMS (Data Entry)'!$A$3:$A$504,0),2),""))),""))</f>
        <v/>
      </c>
      <c r="C97" s="236" t="str">
        <f ca="1">IF(IFERROR(INDIRECT(CONCATENATE("'UNITCOST ITEMS (Data Entry)'!E",IFERROR(SUM(MATCH(A97,'UNITCOST ITEMS (Data Entry)'!$A$3:$A$504,0),2),""))),"")=0,"",IFERROR(INDIRECT(CONCATENATE("'UNITCOST ITEMS (Data Entry)'!E",IFERROR(SUM(MATCH(A97,'UNITCOST ITEMS (Data Entry)'!$A$3:$A$504,0),2),""))),""))</f>
        <v/>
      </c>
      <c r="D97" s="237"/>
      <c r="E97" s="159" t="str">
        <f ca="1">IF(IFERROR(INDIRECT(CONCATENATE("'UNITCOST ITEMS (Data Entry)'!F",IFERROR(SUM(MATCH(A97,'UNITCOST ITEMS (Data Entry)'!$A$3:$A$504,0),2),""))),"")=0,"",IFERROR(INDIRECT(CONCATENATE("'UNITCOST ITEMS (Data Entry)'!F",IFERROR(SUM(MATCH(A97,'UNITCOST ITEMS (Data Entry)'!$A$3:$A$504,0),2),""))),""))</f>
        <v/>
      </c>
      <c r="F97" s="159" t="str">
        <f ca="1">IF(IFERROR(INDIRECT(CONCATENATE("'UNITCOST ITEMS (Data Entry)'!G",IFERROR(SUM(MATCH(A97,'UNITCOST ITEMS (Data Entry)'!$A$3:$A$504,0),2),""))),"")=0,"",IFERROR(INDIRECT(CONCATENATE("'UNITCOST ITEMS (Data Entry)'!G",IFERROR(SUM(MATCH(A97,'UNITCOST ITEMS (Data Entry)'!$A$3:$A$504,0),2),""))),""))</f>
        <v/>
      </c>
      <c r="G97" s="152" t="str">
        <f ca="1">IF(IFERROR(INDIRECT(CONCATENATE("'UNITCOST ITEMS (Data Entry)'!H",IFERROR(SUM(MATCH(A97,'UNITCOST ITEMS (Data Entry)'!$A$3:$A$504,0),2),""))),"")=0,"",IFERROR(INDIRECT(CONCATENATE("'UNITCOST ITEMS (Data Entry)'!H",IFERROR(SUM(MATCH(A97,'UNITCOST ITEMS (Data Entry)'!$A$3:$A$504,0),2),""))),""))</f>
        <v/>
      </c>
      <c r="H97" s="152" t="str">
        <f ca="1">IF(IFERROR(INDIRECT(CONCATENATE("'UNITCOST ITEMS (Data Entry)'!I",IFERROR(SUM(MATCH(A97,'UNITCOST ITEMS (Data Entry)'!$A$3:$A$504,0),2),""))),"")=0,"",IFERROR(INDIRECT(CONCATENATE("'UNITCOST ITEMS (Data Entry)'!I",IFERROR(SUM(MATCH(A97,'UNITCOST ITEMS (Data Entry)'!$A$3:$A$504,0),2),""))),""))</f>
        <v/>
      </c>
      <c r="I97" s="153" t="str">
        <f ca="1">IF(K97=2,"",IF(IFERROR(INDIRECT(CONCATENATE("'UNITCOST ITEMS (Data Entry)'!J",IFERROR(SUM(MATCH(A97,'UNITCOST ITEMS (Data Entry)'!$A$3:$A$504,0),2),""))),"")=0,"",IFERROR(INDIRECT(CONCATENATE("'UNITCOST ITEMS (Data Entry)'!J",IFERROR(SUM(MATCH(A97,'UNITCOST ITEMS (Data Entry)'!$A$3:$A$504,0),2),""))),"")))</f>
        <v/>
      </c>
      <c r="J97" s="89"/>
      <c r="K97" s="149" t="str">
        <f ca="1">IF(IFERROR(INDIRECT(CONCATENATE("'UNITCOST ITEMS (Data Entry)'!C",IFERROR(SUM(MATCH(A97,'UNITCOST ITEMS (Data Entry)'!$A$3:$A$504,0),2),""))),"")=0,"",IFERROR(INDIRECT(CONCATENATE("'UNITCOST ITEMS (Data Entry)'!C",IFERROR(SUM(MATCH(A97,'UNITCOST ITEMS (Data Entry)'!$A$3:$A$504,0),2),""))),""))</f>
        <v/>
      </c>
      <c r="L97" s="85" t="str">
        <f t="shared" ca="1" si="2"/>
        <v/>
      </c>
    </row>
    <row r="98" spans="1:12" s="72" customFormat="1" ht="15" customHeight="1" x14ac:dyDescent="0.25">
      <c r="A98" s="148">
        <f t="shared" si="3"/>
        <v>90</v>
      </c>
      <c r="B98" s="156" t="str">
        <f ca="1">IF(IFERROR(INDIRECT(CONCATENATE("'UNITCOST ITEMS (Data Entry)'!D",IFERROR(SUM(MATCH(A98,'UNITCOST ITEMS (Data Entry)'!$A$3:$A$504,0),2),""))),"")=0,"",IFERROR(INDIRECT(CONCATENATE("'UNITCOST ITEMS (Data Entry)'!D",IFERROR(SUM(MATCH(A98,'UNITCOST ITEMS (Data Entry)'!$A$3:$A$504,0),2),""))),""))</f>
        <v/>
      </c>
      <c r="C98" s="236" t="str">
        <f ca="1">IF(IFERROR(INDIRECT(CONCATENATE("'UNITCOST ITEMS (Data Entry)'!E",IFERROR(SUM(MATCH(A98,'UNITCOST ITEMS (Data Entry)'!$A$3:$A$504,0),2),""))),"")=0,"",IFERROR(INDIRECT(CONCATENATE("'UNITCOST ITEMS (Data Entry)'!E",IFERROR(SUM(MATCH(A98,'UNITCOST ITEMS (Data Entry)'!$A$3:$A$504,0),2),""))),""))</f>
        <v/>
      </c>
      <c r="D98" s="237"/>
      <c r="E98" s="159" t="str">
        <f ca="1">IF(IFERROR(INDIRECT(CONCATENATE("'UNITCOST ITEMS (Data Entry)'!F",IFERROR(SUM(MATCH(A98,'UNITCOST ITEMS (Data Entry)'!$A$3:$A$504,0),2),""))),"")=0,"",IFERROR(INDIRECT(CONCATENATE("'UNITCOST ITEMS (Data Entry)'!F",IFERROR(SUM(MATCH(A98,'UNITCOST ITEMS (Data Entry)'!$A$3:$A$504,0),2),""))),""))</f>
        <v/>
      </c>
      <c r="F98" s="159" t="str">
        <f ca="1">IF(IFERROR(INDIRECT(CONCATENATE("'UNITCOST ITEMS (Data Entry)'!G",IFERROR(SUM(MATCH(A98,'UNITCOST ITEMS (Data Entry)'!$A$3:$A$504,0),2),""))),"")=0,"",IFERROR(INDIRECT(CONCATENATE("'UNITCOST ITEMS (Data Entry)'!G",IFERROR(SUM(MATCH(A98,'UNITCOST ITEMS (Data Entry)'!$A$3:$A$504,0),2),""))),""))</f>
        <v/>
      </c>
      <c r="G98" s="152" t="str">
        <f ca="1">IF(IFERROR(INDIRECT(CONCATENATE("'UNITCOST ITEMS (Data Entry)'!H",IFERROR(SUM(MATCH(A98,'UNITCOST ITEMS (Data Entry)'!$A$3:$A$504,0),2),""))),"")=0,"",IFERROR(INDIRECT(CONCATENATE("'UNITCOST ITEMS (Data Entry)'!H",IFERROR(SUM(MATCH(A98,'UNITCOST ITEMS (Data Entry)'!$A$3:$A$504,0),2),""))),""))</f>
        <v/>
      </c>
      <c r="H98" s="152" t="str">
        <f ca="1">IF(IFERROR(INDIRECT(CONCATENATE("'UNITCOST ITEMS (Data Entry)'!I",IFERROR(SUM(MATCH(A98,'UNITCOST ITEMS (Data Entry)'!$A$3:$A$504,0),2),""))),"")=0,"",IFERROR(INDIRECT(CONCATENATE("'UNITCOST ITEMS (Data Entry)'!I",IFERROR(SUM(MATCH(A98,'UNITCOST ITEMS (Data Entry)'!$A$3:$A$504,0),2),""))),""))</f>
        <v/>
      </c>
      <c r="I98" s="153" t="str">
        <f ca="1">IF(K98=2,"",IF(IFERROR(INDIRECT(CONCATENATE("'UNITCOST ITEMS (Data Entry)'!J",IFERROR(SUM(MATCH(A98,'UNITCOST ITEMS (Data Entry)'!$A$3:$A$504,0),2),""))),"")=0,"",IFERROR(INDIRECT(CONCATENATE("'UNITCOST ITEMS (Data Entry)'!J",IFERROR(SUM(MATCH(A98,'UNITCOST ITEMS (Data Entry)'!$A$3:$A$504,0),2),""))),"")))</f>
        <v/>
      </c>
      <c r="J98" s="89"/>
      <c r="K98" s="149" t="str">
        <f ca="1">IF(IFERROR(INDIRECT(CONCATENATE("'UNITCOST ITEMS (Data Entry)'!C",IFERROR(SUM(MATCH(A98,'UNITCOST ITEMS (Data Entry)'!$A$3:$A$504,0),2),""))),"")=0,"",IFERROR(INDIRECT(CONCATENATE("'UNITCOST ITEMS (Data Entry)'!C",IFERROR(SUM(MATCH(A98,'UNITCOST ITEMS (Data Entry)'!$A$3:$A$504,0),2),""))),""))</f>
        <v/>
      </c>
      <c r="L98" s="85" t="str">
        <f t="shared" ca="1" si="2"/>
        <v/>
      </c>
    </row>
    <row r="99" spans="1:12" s="72" customFormat="1" ht="15" customHeight="1" x14ac:dyDescent="0.25">
      <c r="A99" s="148">
        <f t="shared" si="3"/>
        <v>91</v>
      </c>
      <c r="B99" s="156" t="str">
        <f ca="1">IF(IFERROR(INDIRECT(CONCATENATE("'UNITCOST ITEMS (Data Entry)'!D",IFERROR(SUM(MATCH(A99,'UNITCOST ITEMS (Data Entry)'!$A$3:$A$504,0),2),""))),"")=0,"",IFERROR(INDIRECT(CONCATENATE("'UNITCOST ITEMS (Data Entry)'!D",IFERROR(SUM(MATCH(A99,'UNITCOST ITEMS (Data Entry)'!$A$3:$A$504,0),2),""))),""))</f>
        <v/>
      </c>
      <c r="C99" s="236" t="str">
        <f ca="1">IF(IFERROR(INDIRECT(CONCATENATE("'UNITCOST ITEMS (Data Entry)'!E",IFERROR(SUM(MATCH(A99,'UNITCOST ITEMS (Data Entry)'!$A$3:$A$504,0),2),""))),"")=0,"",IFERROR(INDIRECT(CONCATENATE("'UNITCOST ITEMS (Data Entry)'!E",IFERROR(SUM(MATCH(A99,'UNITCOST ITEMS (Data Entry)'!$A$3:$A$504,0),2),""))),""))</f>
        <v/>
      </c>
      <c r="D99" s="237"/>
      <c r="E99" s="159" t="str">
        <f ca="1">IF(IFERROR(INDIRECT(CONCATENATE("'UNITCOST ITEMS (Data Entry)'!F",IFERROR(SUM(MATCH(A99,'UNITCOST ITEMS (Data Entry)'!$A$3:$A$504,0),2),""))),"")=0,"",IFERROR(INDIRECT(CONCATENATE("'UNITCOST ITEMS (Data Entry)'!F",IFERROR(SUM(MATCH(A99,'UNITCOST ITEMS (Data Entry)'!$A$3:$A$504,0),2),""))),""))</f>
        <v/>
      </c>
      <c r="F99" s="159" t="str">
        <f ca="1">IF(IFERROR(INDIRECT(CONCATENATE("'UNITCOST ITEMS (Data Entry)'!G",IFERROR(SUM(MATCH(A99,'UNITCOST ITEMS (Data Entry)'!$A$3:$A$504,0),2),""))),"")=0,"",IFERROR(INDIRECT(CONCATENATE("'UNITCOST ITEMS (Data Entry)'!G",IFERROR(SUM(MATCH(A99,'UNITCOST ITEMS (Data Entry)'!$A$3:$A$504,0),2),""))),""))</f>
        <v/>
      </c>
      <c r="G99" s="152" t="str">
        <f ca="1">IF(IFERROR(INDIRECT(CONCATENATE("'UNITCOST ITEMS (Data Entry)'!H",IFERROR(SUM(MATCH(A99,'UNITCOST ITEMS (Data Entry)'!$A$3:$A$504,0),2),""))),"")=0,"",IFERROR(INDIRECT(CONCATENATE("'UNITCOST ITEMS (Data Entry)'!H",IFERROR(SUM(MATCH(A99,'UNITCOST ITEMS (Data Entry)'!$A$3:$A$504,0),2),""))),""))</f>
        <v/>
      </c>
      <c r="H99" s="152" t="str">
        <f ca="1">IF(IFERROR(INDIRECT(CONCATENATE("'UNITCOST ITEMS (Data Entry)'!I",IFERROR(SUM(MATCH(A99,'UNITCOST ITEMS (Data Entry)'!$A$3:$A$504,0),2),""))),"")=0,"",IFERROR(INDIRECT(CONCATENATE("'UNITCOST ITEMS (Data Entry)'!I",IFERROR(SUM(MATCH(A99,'UNITCOST ITEMS (Data Entry)'!$A$3:$A$504,0),2),""))),""))</f>
        <v/>
      </c>
      <c r="I99" s="153" t="str">
        <f ca="1">IF(K99=2,"",IF(IFERROR(INDIRECT(CONCATENATE("'UNITCOST ITEMS (Data Entry)'!J",IFERROR(SUM(MATCH(A99,'UNITCOST ITEMS (Data Entry)'!$A$3:$A$504,0),2),""))),"")=0,"",IFERROR(INDIRECT(CONCATENATE("'UNITCOST ITEMS (Data Entry)'!J",IFERROR(SUM(MATCH(A99,'UNITCOST ITEMS (Data Entry)'!$A$3:$A$504,0),2),""))),"")))</f>
        <v/>
      </c>
      <c r="J99" s="89"/>
      <c r="K99" s="149" t="str">
        <f ca="1">IF(IFERROR(INDIRECT(CONCATENATE("'UNITCOST ITEMS (Data Entry)'!C",IFERROR(SUM(MATCH(A99,'UNITCOST ITEMS (Data Entry)'!$A$3:$A$504,0),2),""))),"")=0,"",IFERROR(INDIRECT(CONCATENATE("'UNITCOST ITEMS (Data Entry)'!C",IFERROR(SUM(MATCH(A99,'UNITCOST ITEMS (Data Entry)'!$A$3:$A$504,0),2),""))),""))</f>
        <v/>
      </c>
      <c r="L99" s="85" t="str">
        <f t="shared" ca="1" si="2"/>
        <v/>
      </c>
    </row>
    <row r="100" spans="1:12" s="72" customFormat="1" ht="15" customHeight="1" x14ac:dyDescent="0.25">
      <c r="A100" s="148">
        <f t="shared" si="3"/>
        <v>92</v>
      </c>
      <c r="B100" s="156" t="str">
        <f ca="1">IF(IFERROR(INDIRECT(CONCATENATE("'UNITCOST ITEMS (Data Entry)'!D",IFERROR(SUM(MATCH(A100,'UNITCOST ITEMS (Data Entry)'!$A$3:$A$504,0),2),""))),"")=0,"",IFERROR(INDIRECT(CONCATENATE("'UNITCOST ITEMS (Data Entry)'!D",IFERROR(SUM(MATCH(A100,'UNITCOST ITEMS (Data Entry)'!$A$3:$A$504,0),2),""))),""))</f>
        <v/>
      </c>
      <c r="C100" s="236" t="str">
        <f ca="1">IF(IFERROR(INDIRECT(CONCATENATE("'UNITCOST ITEMS (Data Entry)'!E",IFERROR(SUM(MATCH(A100,'UNITCOST ITEMS (Data Entry)'!$A$3:$A$504,0),2),""))),"")=0,"",IFERROR(INDIRECT(CONCATENATE("'UNITCOST ITEMS (Data Entry)'!E",IFERROR(SUM(MATCH(A100,'UNITCOST ITEMS (Data Entry)'!$A$3:$A$504,0),2),""))),""))</f>
        <v/>
      </c>
      <c r="D100" s="237"/>
      <c r="E100" s="159" t="str">
        <f ca="1">IF(IFERROR(INDIRECT(CONCATENATE("'UNITCOST ITEMS (Data Entry)'!F",IFERROR(SUM(MATCH(A100,'UNITCOST ITEMS (Data Entry)'!$A$3:$A$504,0),2),""))),"")=0,"",IFERROR(INDIRECT(CONCATENATE("'UNITCOST ITEMS (Data Entry)'!F",IFERROR(SUM(MATCH(A100,'UNITCOST ITEMS (Data Entry)'!$A$3:$A$504,0),2),""))),""))</f>
        <v/>
      </c>
      <c r="F100" s="159" t="str">
        <f ca="1">IF(IFERROR(INDIRECT(CONCATENATE("'UNITCOST ITEMS (Data Entry)'!G",IFERROR(SUM(MATCH(A100,'UNITCOST ITEMS (Data Entry)'!$A$3:$A$504,0),2),""))),"")=0,"",IFERROR(INDIRECT(CONCATENATE("'UNITCOST ITEMS (Data Entry)'!G",IFERROR(SUM(MATCH(A100,'UNITCOST ITEMS (Data Entry)'!$A$3:$A$504,0),2),""))),""))</f>
        <v/>
      </c>
      <c r="G100" s="152" t="str">
        <f ca="1">IF(IFERROR(INDIRECT(CONCATENATE("'UNITCOST ITEMS (Data Entry)'!H",IFERROR(SUM(MATCH(A100,'UNITCOST ITEMS (Data Entry)'!$A$3:$A$504,0),2),""))),"")=0,"",IFERROR(INDIRECT(CONCATENATE("'UNITCOST ITEMS (Data Entry)'!H",IFERROR(SUM(MATCH(A100,'UNITCOST ITEMS (Data Entry)'!$A$3:$A$504,0),2),""))),""))</f>
        <v/>
      </c>
      <c r="H100" s="152" t="str">
        <f ca="1">IF(IFERROR(INDIRECT(CONCATENATE("'UNITCOST ITEMS (Data Entry)'!I",IFERROR(SUM(MATCH(A100,'UNITCOST ITEMS (Data Entry)'!$A$3:$A$504,0),2),""))),"")=0,"",IFERROR(INDIRECT(CONCATENATE("'UNITCOST ITEMS (Data Entry)'!I",IFERROR(SUM(MATCH(A100,'UNITCOST ITEMS (Data Entry)'!$A$3:$A$504,0),2),""))),""))</f>
        <v/>
      </c>
      <c r="I100" s="153" t="str">
        <f ca="1">IF(K100=2,"",IF(IFERROR(INDIRECT(CONCATENATE("'UNITCOST ITEMS (Data Entry)'!J",IFERROR(SUM(MATCH(A100,'UNITCOST ITEMS (Data Entry)'!$A$3:$A$504,0),2),""))),"")=0,"",IFERROR(INDIRECT(CONCATENATE("'UNITCOST ITEMS (Data Entry)'!J",IFERROR(SUM(MATCH(A100,'UNITCOST ITEMS (Data Entry)'!$A$3:$A$504,0),2),""))),"")))</f>
        <v/>
      </c>
      <c r="J100" s="89"/>
      <c r="K100" s="149" t="str">
        <f ca="1">IF(IFERROR(INDIRECT(CONCATENATE("'UNITCOST ITEMS (Data Entry)'!C",IFERROR(SUM(MATCH(A100,'UNITCOST ITEMS (Data Entry)'!$A$3:$A$504,0),2),""))),"")=0,"",IFERROR(INDIRECT(CONCATENATE("'UNITCOST ITEMS (Data Entry)'!C",IFERROR(SUM(MATCH(A100,'UNITCOST ITEMS (Data Entry)'!$A$3:$A$504,0),2),""))),""))</f>
        <v/>
      </c>
      <c r="L100" s="85" t="str">
        <f t="shared" ca="1" si="2"/>
        <v/>
      </c>
    </row>
    <row r="101" spans="1:12" s="72" customFormat="1" ht="15" customHeight="1" x14ac:dyDescent="0.25">
      <c r="A101" s="148">
        <f t="shared" si="3"/>
        <v>93</v>
      </c>
      <c r="B101" s="156" t="str">
        <f ca="1">IF(IFERROR(INDIRECT(CONCATENATE("'UNITCOST ITEMS (Data Entry)'!D",IFERROR(SUM(MATCH(A101,'UNITCOST ITEMS (Data Entry)'!$A$3:$A$504,0),2),""))),"")=0,"",IFERROR(INDIRECT(CONCATENATE("'UNITCOST ITEMS (Data Entry)'!D",IFERROR(SUM(MATCH(A101,'UNITCOST ITEMS (Data Entry)'!$A$3:$A$504,0),2),""))),""))</f>
        <v/>
      </c>
      <c r="C101" s="236" t="str">
        <f ca="1">IF(IFERROR(INDIRECT(CONCATENATE("'UNITCOST ITEMS (Data Entry)'!E",IFERROR(SUM(MATCH(A101,'UNITCOST ITEMS (Data Entry)'!$A$3:$A$504,0),2),""))),"")=0,"",IFERROR(INDIRECT(CONCATENATE("'UNITCOST ITEMS (Data Entry)'!E",IFERROR(SUM(MATCH(A101,'UNITCOST ITEMS (Data Entry)'!$A$3:$A$504,0),2),""))),""))</f>
        <v/>
      </c>
      <c r="D101" s="237"/>
      <c r="E101" s="159" t="str">
        <f ca="1">IF(IFERROR(INDIRECT(CONCATENATE("'UNITCOST ITEMS (Data Entry)'!F",IFERROR(SUM(MATCH(A101,'UNITCOST ITEMS (Data Entry)'!$A$3:$A$504,0),2),""))),"")=0,"",IFERROR(INDIRECT(CONCATENATE("'UNITCOST ITEMS (Data Entry)'!F",IFERROR(SUM(MATCH(A101,'UNITCOST ITEMS (Data Entry)'!$A$3:$A$504,0),2),""))),""))</f>
        <v/>
      </c>
      <c r="F101" s="159" t="str">
        <f ca="1">IF(IFERROR(INDIRECT(CONCATENATE("'UNITCOST ITEMS (Data Entry)'!G",IFERROR(SUM(MATCH(A101,'UNITCOST ITEMS (Data Entry)'!$A$3:$A$504,0),2),""))),"")=0,"",IFERROR(INDIRECT(CONCATENATE("'UNITCOST ITEMS (Data Entry)'!G",IFERROR(SUM(MATCH(A101,'UNITCOST ITEMS (Data Entry)'!$A$3:$A$504,0),2),""))),""))</f>
        <v/>
      </c>
      <c r="G101" s="152" t="str">
        <f ca="1">IF(IFERROR(INDIRECT(CONCATENATE("'UNITCOST ITEMS (Data Entry)'!H",IFERROR(SUM(MATCH(A101,'UNITCOST ITEMS (Data Entry)'!$A$3:$A$504,0),2),""))),"")=0,"",IFERROR(INDIRECT(CONCATENATE("'UNITCOST ITEMS (Data Entry)'!H",IFERROR(SUM(MATCH(A101,'UNITCOST ITEMS (Data Entry)'!$A$3:$A$504,0),2),""))),""))</f>
        <v/>
      </c>
      <c r="H101" s="152" t="str">
        <f ca="1">IF(IFERROR(INDIRECT(CONCATENATE("'UNITCOST ITEMS (Data Entry)'!I",IFERROR(SUM(MATCH(A101,'UNITCOST ITEMS (Data Entry)'!$A$3:$A$504,0),2),""))),"")=0,"",IFERROR(INDIRECT(CONCATENATE("'UNITCOST ITEMS (Data Entry)'!I",IFERROR(SUM(MATCH(A101,'UNITCOST ITEMS (Data Entry)'!$A$3:$A$504,0),2),""))),""))</f>
        <v/>
      </c>
      <c r="I101" s="153" t="str">
        <f ca="1">IF(K101=2,"",IF(IFERROR(INDIRECT(CONCATENATE("'UNITCOST ITEMS (Data Entry)'!J",IFERROR(SUM(MATCH(A101,'UNITCOST ITEMS (Data Entry)'!$A$3:$A$504,0),2),""))),"")=0,"",IFERROR(INDIRECT(CONCATENATE("'UNITCOST ITEMS (Data Entry)'!J",IFERROR(SUM(MATCH(A101,'UNITCOST ITEMS (Data Entry)'!$A$3:$A$504,0),2),""))),"")))</f>
        <v/>
      </c>
      <c r="J101" s="89"/>
      <c r="K101" s="149" t="str">
        <f ca="1">IF(IFERROR(INDIRECT(CONCATENATE("'UNITCOST ITEMS (Data Entry)'!C",IFERROR(SUM(MATCH(A101,'UNITCOST ITEMS (Data Entry)'!$A$3:$A$504,0),2),""))),"")=0,"",IFERROR(INDIRECT(CONCATENATE("'UNITCOST ITEMS (Data Entry)'!C",IFERROR(SUM(MATCH(A101,'UNITCOST ITEMS (Data Entry)'!$A$3:$A$504,0),2),""))),""))</f>
        <v/>
      </c>
      <c r="L101" s="85" t="str">
        <f t="shared" ca="1" si="2"/>
        <v/>
      </c>
    </row>
    <row r="102" spans="1:12" s="72" customFormat="1" ht="15" customHeight="1" x14ac:dyDescent="0.25">
      <c r="A102" s="148">
        <f t="shared" si="3"/>
        <v>94</v>
      </c>
      <c r="B102" s="156" t="str">
        <f ca="1">IF(IFERROR(INDIRECT(CONCATENATE("'UNITCOST ITEMS (Data Entry)'!D",IFERROR(SUM(MATCH(A102,'UNITCOST ITEMS (Data Entry)'!$A$3:$A$504,0),2),""))),"")=0,"",IFERROR(INDIRECT(CONCATENATE("'UNITCOST ITEMS (Data Entry)'!D",IFERROR(SUM(MATCH(A102,'UNITCOST ITEMS (Data Entry)'!$A$3:$A$504,0),2),""))),""))</f>
        <v/>
      </c>
      <c r="C102" s="236" t="str">
        <f ca="1">IF(IFERROR(INDIRECT(CONCATENATE("'UNITCOST ITEMS (Data Entry)'!E",IFERROR(SUM(MATCH(A102,'UNITCOST ITEMS (Data Entry)'!$A$3:$A$504,0),2),""))),"")=0,"",IFERROR(INDIRECT(CONCATENATE("'UNITCOST ITEMS (Data Entry)'!E",IFERROR(SUM(MATCH(A102,'UNITCOST ITEMS (Data Entry)'!$A$3:$A$504,0),2),""))),""))</f>
        <v/>
      </c>
      <c r="D102" s="237"/>
      <c r="E102" s="159" t="str">
        <f ca="1">IF(IFERROR(INDIRECT(CONCATENATE("'UNITCOST ITEMS (Data Entry)'!F",IFERROR(SUM(MATCH(A102,'UNITCOST ITEMS (Data Entry)'!$A$3:$A$504,0),2),""))),"")=0,"",IFERROR(INDIRECT(CONCATENATE("'UNITCOST ITEMS (Data Entry)'!F",IFERROR(SUM(MATCH(A102,'UNITCOST ITEMS (Data Entry)'!$A$3:$A$504,0),2),""))),""))</f>
        <v/>
      </c>
      <c r="F102" s="159" t="str">
        <f ca="1">IF(IFERROR(INDIRECT(CONCATENATE("'UNITCOST ITEMS (Data Entry)'!G",IFERROR(SUM(MATCH(A102,'UNITCOST ITEMS (Data Entry)'!$A$3:$A$504,0),2),""))),"")=0,"",IFERROR(INDIRECT(CONCATENATE("'UNITCOST ITEMS (Data Entry)'!G",IFERROR(SUM(MATCH(A102,'UNITCOST ITEMS (Data Entry)'!$A$3:$A$504,0),2),""))),""))</f>
        <v/>
      </c>
      <c r="G102" s="152" t="str">
        <f ca="1">IF(IFERROR(INDIRECT(CONCATENATE("'UNITCOST ITEMS (Data Entry)'!H",IFERROR(SUM(MATCH(A102,'UNITCOST ITEMS (Data Entry)'!$A$3:$A$504,0),2),""))),"")=0,"",IFERROR(INDIRECT(CONCATENATE("'UNITCOST ITEMS (Data Entry)'!H",IFERROR(SUM(MATCH(A102,'UNITCOST ITEMS (Data Entry)'!$A$3:$A$504,0),2),""))),""))</f>
        <v/>
      </c>
      <c r="H102" s="152" t="str">
        <f ca="1">IF(IFERROR(INDIRECT(CONCATENATE("'UNITCOST ITEMS (Data Entry)'!I",IFERROR(SUM(MATCH(A102,'UNITCOST ITEMS (Data Entry)'!$A$3:$A$504,0),2),""))),"")=0,"",IFERROR(INDIRECT(CONCATENATE("'UNITCOST ITEMS (Data Entry)'!I",IFERROR(SUM(MATCH(A102,'UNITCOST ITEMS (Data Entry)'!$A$3:$A$504,0),2),""))),""))</f>
        <v/>
      </c>
      <c r="I102" s="153" t="str">
        <f ca="1">IF(K102=2,"",IF(IFERROR(INDIRECT(CONCATENATE("'UNITCOST ITEMS (Data Entry)'!J",IFERROR(SUM(MATCH(A102,'UNITCOST ITEMS (Data Entry)'!$A$3:$A$504,0),2),""))),"")=0,"",IFERROR(INDIRECT(CONCATENATE("'UNITCOST ITEMS (Data Entry)'!J",IFERROR(SUM(MATCH(A102,'UNITCOST ITEMS (Data Entry)'!$A$3:$A$504,0),2),""))),"")))</f>
        <v/>
      </c>
      <c r="J102" s="89"/>
      <c r="K102" s="149" t="str">
        <f ca="1">IF(IFERROR(INDIRECT(CONCATENATE("'UNITCOST ITEMS (Data Entry)'!C",IFERROR(SUM(MATCH(A102,'UNITCOST ITEMS (Data Entry)'!$A$3:$A$504,0),2),""))),"")=0,"",IFERROR(INDIRECT(CONCATENATE("'UNITCOST ITEMS (Data Entry)'!C",IFERROR(SUM(MATCH(A102,'UNITCOST ITEMS (Data Entry)'!$A$3:$A$504,0),2),""))),""))</f>
        <v/>
      </c>
      <c r="L102" s="85" t="str">
        <f t="shared" ca="1" si="2"/>
        <v/>
      </c>
    </row>
    <row r="103" spans="1:12" s="72" customFormat="1" ht="15" customHeight="1" x14ac:dyDescent="0.25">
      <c r="A103" s="148">
        <f t="shared" si="3"/>
        <v>95</v>
      </c>
      <c r="B103" s="156" t="str">
        <f ca="1">IF(IFERROR(INDIRECT(CONCATENATE("'UNITCOST ITEMS (Data Entry)'!D",IFERROR(SUM(MATCH(A103,'UNITCOST ITEMS (Data Entry)'!$A$3:$A$504,0),2),""))),"")=0,"",IFERROR(INDIRECT(CONCATENATE("'UNITCOST ITEMS (Data Entry)'!D",IFERROR(SUM(MATCH(A103,'UNITCOST ITEMS (Data Entry)'!$A$3:$A$504,0),2),""))),""))</f>
        <v/>
      </c>
      <c r="C103" s="236" t="str">
        <f ca="1">IF(IFERROR(INDIRECT(CONCATENATE("'UNITCOST ITEMS (Data Entry)'!E",IFERROR(SUM(MATCH(A103,'UNITCOST ITEMS (Data Entry)'!$A$3:$A$504,0),2),""))),"")=0,"",IFERROR(INDIRECT(CONCATENATE("'UNITCOST ITEMS (Data Entry)'!E",IFERROR(SUM(MATCH(A103,'UNITCOST ITEMS (Data Entry)'!$A$3:$A$504,0),2),""))),""))</f>
        <v/>
      </c>
      <c r="D103" s="237"/>
      <c r="E103" s="159" t="str">
        <f ca="1">IF(IFERROR(INDIRECT(CONCATENATE("'UNITCOST ITEMS (Data Entry)'!F",IFERROR(SUM(MATCH(A103,'UNITCOST ITEMS (Data Entry)'!$A$3:$A$504,0),2),""))),"")=0,"",IFERROR(INDIRECT(CONCATENATE("'UNITCOST ITEMS (Data Entry)'!F",IFERROR(SUM(MATCH(A103,'UNITCOST ITEMS (Data Entry)'!$A$3:$A$504,0),2),""))),""))</f>
        <v/>
      </c>
      <c r="F103" s="159" t="str">
        <f ca="1">IF(IFERROR(INDIRECT(CONCATENATE("'UNITCOST ITEMS (Data Entry)'!G",IFERROR(SUM(MATCH(A103,'UNITCOST ITEMS (Data Entry)'!$A$3:$A$504,0),2),""))),"")=0,"",IFERROR(INDIRECT(CONCATENATE("'UNITCOST ITEMS (Data Entry)'!G",IFERROR(SUM(MATCH(A103,'UNITCOST ITEMS (Data Entry)'!$A$3:$A$504,0),2),""))),""))</f>
        <v/>
      </c>
      <c r="G103" s="152" t="str">
        <f ca="1">IF(IFERROR(INDIRECT(CONCATENATE("'UNITCOST ITEMS (Data Entry)'!H",IFERROR(SUM(MATCH(A103,'UNITCOST ITEMS (Data Entry)'!$A$3:$A$504,0),2),""))),"")=0,"",IFERROR(INDIRECT(CONCATENATE("'UNITCOST ITEMS (Data Entry)'!H",IFERROR(SUM(MATCH(A103,'UNITCOST ITEMS (Data Entry)'!$A$3:$A$504,0),2),""))),""))</f>
        <v/>
      </c>
      <c r="H103" s="152" t="str">
        <f ca="1">IF(IFERROR(INDIRECT(CONCATENATE("'UNITCOST ITEMS (Data Entry)'!I",IFERROR(SUM(MATCH(A103,'UNITCOST ITEMS (Data Entry)'!$A$3:$A$504,0),2),""))),"")=0,"",IFERROR(INDIRECT(CONCATENATE("'UNITCOST ITEMS (Data Entry)'!I",IFERROR(SUM(MATCH(A103,'UNITCOST ITEMS (Data Entry)'!$A$3:$A$504,0),2),""))),""))</f>
        <v/>
      </c>
      <c r="I103" s="153" t="str">
        <f ca="1">IF(K103=2,"",IF(IFERROR(INDIRECT(CONCATENATE("'UNITCOST ITEMS (Data Entry)'!J",IFERROR(SUM(MATCH(A103,'UNITCOST ITEMS (Data Entry)'!$A$3:$A$504,0),2),""))),"")=0,"",IFERROR(INDIRECT(CONCATENATE("'UNITCOST ITEMS (Data Entry)'!J",IFERROR(SUM(MATCH(A103,'UNITCOST ITEMS (Data Entry)'!$A$3:$A$504,0),2),""))),"")))</f>
        <v/>
      </c>
      <c r="J103" s="89"/>
      <c r="K103" s="149" t="str">
        <f ca="1">IF(IFERROR(INDIRECT(CONCATENATE("'UNITCOST ITEMS (Data Entry)'!C",IFERROR(SUM(MATCH(A103,'UNITCOST ITEMS (Data Entry)'!$A$3:$A$504,0),2),""))),"")=0,"",IFERROR(INDIRECT(CONCATENATE("'UNITCOST ITEMS (Data Entry)'!C",IFERROR(SUM(MATCH(A103,'UNITCOST ITEMS (Data Entry)'!$A$3:$A$504,0),2),""))),""))</f>
        <v/>
      </c>
      <c r="L103" s="85" t="str">
        <f t="shared" ca="1" si="2"/>
        <v/>
      </c>
    </row>
    <row r="104" spans="1:12" s="72" customFormat="1" ht="15" customHeight="1" x14ac:dyDescent="0.25">
      <c r="A104" s="148">
        <f t="shared" si="3"/>
        <v>96</v>
      </c>
      <c r="B104" s="156" t="str">
        <f ca="1">IF(IFERROR(INDIRECT(CONCATENATE("'UNITCOST ITEMS (Data Entry)'!D",IFERROR(SUM(MATCH(A104,'UNITCOST ITEMS (Data Entry)'!$A$3:$A$504,0),2),""))),"")=0,"",IFERROR(INDIRECT(CONCATENATE("'UNITCOST ITEMS (Data Entry)'!D",IFERROR(SUM(MATCH(A104,'UNITCOST ITEMS (Data Entry)'!$A$3:$A$504,0),2),""))),""))</f>
        <v/>
      </c>
      <c r="C104" s="236" t="str">
        <f ca="1">IF(IFERROR(INDIRECT(CONCATENATE("'UNITCOST ITEMS (Data Entry)'!E",IFERROR(SUM(MATCH(A104,'UNITCOST ITEMS (Data Entry)'!$A$3:$A$504,0),2),""))),"")=0,"",IFERROR(INDIRECT(CONCATENATE("'UNITCOST ITEMS (Data Entry)'!E",IFERROR(SUM(MATCH(A104,'UNITCOST ITEMS (Data Entry)'!$A$3:$A$504,0),2),""))),""))</f>
        <v/>
      </c>
      <c r="D104" s="237"/>
      <c r="E104" s="159" t="str">
        <f ca="1">IF(IFERROR(INDIRECT(CONCATENATE("'UNITCOST ITEMS (Data Entry)'!F",IFERROR(SUM(MATCH(A104,'UNITCOST ITEMS (Data Entry)'!$A$3:$A$504,0),2),""))),"")=0,"",IFERROR(INDIRECT(CONCATENATE("'UNITCOST ITEMS (Data Entry)'!F",IFERROR(SUM(MATCH(A104,'UNITCOST ITEMS (Data Entry)'!$A$3:$A$504,0),2),""))),""))</f>
        <v/>
      </c>
      <c r="F104" s="159" t="str">
        <f ca="1">IF(IFERROR(INDIRECT(CONCATENATE("'UNITCOST ITEMS (Data Entry)'!G",IFERROR(SUM(MATCH(A104,'UNITCOST ITEMS (Data Entry)'!$A$3:$A$504,0),2),""))),"")=0,"",IFERROR(INDIRECT(CONCATENATE("'UNITCOST ITEMS (Data Entry)'!G",IFERROR(SUM(MATCH(A104,'UNITCOST ITEMS (Data Entry)'!$A$3:$A$504,0),2),""))),""))</f>
        <v/>
      </c>
      <c r="G104" s="152" t="str">
        <f ca="1">IF(IFERROR(INDIRECT(CONCATENATE("'UNITCOST ITEMS (Data Entry)'!H",IFERROR(SUM(MATCH(A104,'UNITCOST ITEMS (Data Entry)'!$A$3:$A$504,0),2),""))),"")=0,"",IFERROR(INDIRECT(CONCATENATE("'UNITCOST ITEMS (Data Entry)'!H",IFERROR(SUM(MATCH(A104,'UNITCOST ITEMS (Data Entry)'!$A$3:$A$504,0),2),""))),""))</f>
        <v/>
      </c>
      <c r="H104" s="152" t="str">
        <f ca="1">IF(IFERROR(INDIRECT(CONCATENATE("'UNITCOST ITEMS (Data Entry)'!I",IFERROR(SUM(MATCH(A104,'UNITCOST ITEMS (Data Entry)'!$A$3:$A$504,0),2),""))),"")=0,"",IFERROR(INDIRECT(CONCATENATE("'UNITCOST ITEMS (Data Entry)'!I",IFERROR(SUM(MATCH(A104,'UNITCOST ITEMS (Data Entry)'!$A$3:$A$504,0),2),""))),""))</f>
        <v/>
      </c>
      <c r="I104" s="153" t="str">
        <f ca="1">IF(K104=2,"",IF(IFERROR(INDIRECT(CONCATENATE("'UNITCOST ITEMS (Data Entry)'!J",IFERROR(SUM(MATCH(A104,'UNITCOST ITEMS (Data Entry)'!$A$3:$A$504,0),2),""))),"")=0,"",IFERROR(INDIRECT(CONCATENATE("'UNITCOST ITEMS (Data Entry)'!J",IFERROR(SUM(MATCH(A104,'UNITCOST ITEMS (Data Entry)'!$A$3:$A$504,0),2),""))),"")))</f>
        <v/>
      </c>
      <c r="J104" s="89"/>
      <c r="K104" s="149" t="str">
        <f ca="1">IF(IFERROR(INDIRECT(CONCATENATE("'UNITCOST ITEMS (Data Entry)'!C",IFERROR(SUM(MATCH(A104,'UNITCOST ITEMS (Data Entry)'!$A$3:$A$504,0),2),""))),"")=0,"",IFERROR(INDIRECT(CONCATENATE("'UNITCOST ITEMS (Data Entry)'!C",IFERROR(SUM(MATCH(A104,'UNITCOST ITEMS (Data Entry)'!$A$3:$A$504,0),2),""))),""))</f>
        <v/>
      </c>
      <c r="L104" s="85" t="str">
        <f t="shared" ca="1" si="2"/>
        <v/>
      </c>
    </row>
    <row r="105" spans="1:12" s="72" customFormat="1" ht="15" customHeight="1" x14ac:dyDescent="0.25">
      <c r="A105" s="148">
        <f t="shared" si="3"/>
        <v>97</v>
      </c>
      <c r="B105" s="156" t="str">
        <f ca="1">IF(IFERROR(INDIRECT(CONCATENATE("'UNITCOST ITEMS (Data Entry)'!D",IFERROR(SUM(MATCH(A105,'UNITCOST ITEMS (Data Entry)'!$A$3:$A$504,0),2),""))),"")=0,"",IFERROR(INDIRECT(CONCATENATE("'UNITCOST ITEMS (Data Entry)'!D",IFERROR(SUM(MATCH(A105,'UNITCOST ITEMS (Data Entry)'!$A$3:$A$504,0),2),""))),""))</f>
        <v/>
      </c>
      <c r="C105" s="236" t="str">
        <f ca="1">IF(IFERROR(INDIRECT(CONCATENATE("'UNITCOST ITEMS (Data Entry)'!E",IFERROR(SUM(MATCH(A105,'UNITCOST ITEMS (Data Entry)'!$A$3:$A$504,0),2),""))),"")=0,"",IFERROR(INDIRECT(CONCATENATE("'UNITCOST ITEMS (Data Entry)'!E",IFERROR(SUM(MATCH(A105,'UNITCOST ITEMS (Data Entry)'!$A$3:$A$504,0),2),""))),""))</f>
        <v/>
      </c>
      <c r="D105" s="237"/>
      <c r="E105" s="159" t="str">
        <f ca="1">IF(IFERROR(INDIRECT(CONCATENATE("'UNITCOST ITEMS (Data Entry)'!F",IFERROR(SUM(MATCH(A105,'UNITCOST ITEMS (Data Entry)'!$A$3:$A$504,0),2),""))),"")=0,"",IFERROR(INDIRECT(CONCATENATE("'UNITCOST ITEMS (Data Entry)'!F",IFERROR(SUM(MATCH(A105,'UNITCOST ITEMS (Data Entry)'!$A$3:$A$504,0),2),""))),""))</f>
        <v/>
      </c>
      <c r="F105" s="159" t="str">
        <f ca="1">IF(IFERROR(INDIRECT(CONCATENATE("'UNITCOST ITEMS (Data Entry)'!G",IFERROR(SUM(MATCH(A105,'UNITCOST ITEMS (Data Entry)'!$A$3:$A$504,0),2),""))),"")=0,"",IFERROR(INDIRECT(CONCATENATE("'UNITCOST ITEMS (Data Entry)'!G",IFERROR(SUM(MATCH(A105,'UNITCOST ITEMS (Data Entry)'!$A$3:$A$504,0),2),""))),""))</f>
        <v/>
      </c>
      <c r="G105" s="152" t="str">
        <f ca="1">IF(IFERROR(INDIRECT(CONCATENATE("'UNITCOST ITEMS (Data Entry)'!H",IFERROR(SUM(MATCH(A105,'UNITCOST ITEMS (Data Entry)'!$A$3:$A$504,0),2),""))),"")=0,"",IFERROR(INDIRECT(CONCATENATE("'UNITCOST ITEMS (Data Entry)'!H",IFERROR(SUM(MATCH(A105,'UNITCOST ITEMS (Data Entry)'!$A$3:$A$504,0),2),""))),""))</f>
        <v/>
      </c>
      <c r="H105" s="152" t="str">
        <f ca="1">IF(IFERROR(INDIRECT(CONCATENATE("'UNITCOST ITEMS (Data Entry)'!I",IFERROR(SUM(MATCH(A105,'UNITCOST ITEMS (Data Entry)'!$A$3:$A$504,0),2),""))),"")=0,"",IFERROR(INDIRECT(CONCATENATE("'UNITCOST ITEMS (Data Entry)'!I",IFERROR(SUM(MATCH(A105,'UNITCOST ITEMS (Data Entry)'!$A$3:$A$504,0),2),""))),""))</f>
        <v/>
      </c>
      <c r="I105" s="153" t="str">
        <f ca="1">IF(K105=2,"",IF(IFERROR(INDIRECT(CONCATENATE("'UNITCOST ITEMS (Data Entry)'!J",IFERROR(SUM(MATCH(A105,'UNITCOST ITEMS (Data Entry)'!$A$3:$A$504,0),2),""))),"")=0,"",IFERROR(INDIRECT(CONCATENATE("'UNITCOST ITEMS (Data Entry)'!J",IFERROR(SUM(MATCH(A105,'UNITCOST ITEMS (Data Entry)'!$A$3:$A$504,0),2),""))),"")))</f>
        <v/>
      </c>
      <c r="J105" s="89"/>
      <c r="K105" s="149" t="str">
        <f ca="1">IF(IFERROR(INDIRECT(CONCATENATE("'UNITCOST ITEMS (Data Entry)'!C",IFERROR(SUM(MATCH(A105,'UNITCOST ITEMS (Data Entry)'!$A$3:$A$504,0),2),""))),"")=0,"",IFERROR(INDIRECT(CONCATENATE("'UNITCOST ITEMS (Data Entry)'!C",IFERROR(SUM(MATCH(A105,'UNITCOST ITEMS (Data Entry)'!$A$3:$A$504,0),2),""))),""))</f>
        <v/>
      </c>
      <c r="L105" s="85" t="str">
        <f t="shared" ca="1" si="2"/>
        <v/>
      </c>
    </row>
    <row r="106" spans="1:12" s="72" customFormat="1" ht="15" customHeight="1" x14ac:dyDescent="0.25">
      <c r="A106" s="148">
        <f t="shared" si="3"/>
        <v>98</v>
      </c>
      <c r="B106" s="156" t="str">
        <f ca="1">IF(IFERROR(INDIRECT(CONCATENATE("'UNITCOST ITEMS (Data Entry)'!D",IFERROR(SUM(MATCH(A106,'UNITCOST ITEMS (Data Entry)'!$A$3:$A$504,0),2),""))),"")=0,"",IFERROR(INDIRECT(CONCATENATE("'UNITCOST ITEMS (Data Entry)'!D",IFERROR(SUM(MATCH(A106,'UNITCOST ITEMS (Data Entry)'!$A$3:$A$504,0),2),""))),""))</f>
        <v/>
      </c>
      <c r="C106" s="236" t="str">
        <f ca="1">IF(IFERROR(INDIRECT(CONCATENATE("'UNITCOST ITEMS (Data Entry)'!E",IFERROR(SUM(MATCH(A106,'UNITCOST ITEMS (Data Entry)'!$A$3:$A$504,0),2),""))),"")=0,"",IFERROR(INDIRECT(CONCATENATE("'UNITCOST ITEMS (Data Entry)'!E",IFERROR(SUM(MATCH(A106,'UNITCOST ITEMS (Data Entry)'!$A$3:$A$504,0),2),""))),""))</f>
        <v/>
      </c>
      <c r="D106" s="237"/>
      <c r="E106" s="159" t="str">
        <f ca="1">IF(IFERROR(INDIRECT(CONCATENATE("'UNITCOST ITEMS (Data Entry)'!F",IFERROR(SUM(MATCH(A106,'UNITCOST ITEMS (Data Entry)'!$A$3:$A$504,0),2),""))),"")=0,"",IFERROR(INDIRECT(CONCATENATE("'UNITCOST ITEMS (Data Entry)'!F",IFERROR(SUM(MATCH(A106,'UNITCOST ITEMS (Data Entry)'!$A$3:$A$504,0),2),""))),""))</f>
        <v/>
      </c>
      <c r="F106" s="159" t="str">
        <f ca="1">IF(IFERROR(INDIRECT(CONCATENATE("'UNITCOST ITEMS (Data Entry)'!G",IFERROR(SUM(MATCH(A106,'UNITCOST ITEMS (Data Entry)'!$A$3:$A$504,0),2),""))),"")=0,"",IFERROR(INDIRECT(CONCATENATE("'UNITCOST ITEMS (Data Entry)'!G",IFERROR(SUM(MATCH(A106,'UNITCOST ITEMS (Data Entry)'!$A$3:$A$504,0),2),""))),""))</f>
        <v/>
      </c>
      <c r="G106" s="152" t="str">
        <f ca="1">IF(IFERROR(INDIRECT(CONCATENATE("'UNITCOST ITEMS (Data Entry)'!H",IFERROR(SUM(MATCH(A106,'UNITCOST ITEMS (Data Entry)'!$A$3:$A$504,0),2),""))),"")=0,"",IFERROR(INDIRECT(CONCATENATE("'UNITCOST ITEMS (Data Entry)'!H",IFERROR(SUM(MATCH(A106,'UNITCOST ITEMS (Data Entry)'!$A$3:$A$504,0),2),""))),""))</f>
        <v/>
      </c>
      <c r="H106" s="152" t="str">
        <f ca="1">IF(IFERROR(INDIRECT(CONCATENATE("'UNITCOST ITEMS (Data Entry)'!I",IFERROR(SUM(MATCH(A106,'UNITCOST ITEMS (Data Entry)'!$A$3:$A$504,0),2),""))),"")=0,"",IFERROR(INDIRECT(CONCATENATE("'UNITCOST ITEMS (Data Entry)'!I",IFERROR(SUM(MATCH(A106,'UNITCOST ITEMS (Data Entry)'!$A$3:$A$504,0),2),""))),""))</f>
        <v/>
      </c>
      <c r="I106" s="153" t="str">
        <f ca="1">IF(K106=2,"",IF(IFERROR(INDIRECT(CONCATENATE("'UNITCOST ITEMS (Data Entry)'!J",IFERROR(SUM(MATCH(A106,'UNITCOST ITEMS (Data Entry)'!$A$3:$A$504,0),2),""))),"")=0,"",IFERROR(INDIRECT(CONCATENATE("'UNITCOST ITEMS (Data Entry)'!J",IFERROR(SUM(MATCH(A106,'UNITCOST ITEMS (Data Entry)'!$A$3:$A$504,0),2),""))),"")))</f>
        <v/>
      </c>
      <c r="J106" s="89"/>
      <c r="K106" s="149" t="str">
        <f ca="1">IF(IFERROR(INDIRECT(CONCATENATE("'UNITCOST ITEMS (Data Entry)'!C",IFERROR(SUM(MATCH(A106,'UNITCOST ITEMS (Data Entry)'!$A$3:$A$504,0),2),""))),"")=0,"",IFERROR(INDIRECT(CONCATENATE("'UNITCOST ITEMS (Data Entry)'!C",IFERROR(SUM(MATCH(A106,'UNITCOST ITEMS (Data Entry)'!$A$3:$A$504,0),2),""))),""))</f>
        <v/>
      </c>
      <c r="L106" s="85" t="str">
        <f t="shared" ca="1" si="2"/>
        <v/>
      </c>
    </row>
    <row r="107" spans="1:12" s="72" customFormat="1" ht="15" customHeight="1" x14ac:dyDescent="0.25">
      <c r="A107" s="148">
        <f t="shared" si="3"/>
        <v>99</v>
      </c>
      <c r="B107" s="156" t="str">
        <f ca="1">IF(IFERROR(INDIRECT(CONCATENATE("'UNITCOST ITEMS (Data Entry)'!D",IFERROR(SUM(MATCH(A107,'UNITCOST ITEMS (Data Entry)'!$A$3:$A$504,0),2),""))),"")=0,"",IFERROR(INDIRECT(CONCATENATE("'UNITCOST ITEMS (Data Entry)'!D",IFERROR(SUM(MATCH(A107,'UNITCOST ITEMS (Data Entry)'!$A$3:$A$504,0),2),""))),""))</f>
        <v/>
      </c>
      <c r="C107" s="236" t="str">
        <f ca="1">IF(IFERROR(INDIRECT(CONCATENATE("'UNITCOST ITEMS (Data Entry)'!E",IFERROR(SUM(MATCH(A107,'UNITCOST ITEMS (Data Entry)'!$A$3:$A$504,0),2),""))),"")=0,"",IFERROR(INDIRECT(CONCATENATE("'UNITCOST ITEMS (Data Entry)'!E",IFERROR(SUM(MATCH(A107,'UNITCOST ITEMS (Data Entry)'!$A$3:$A$504,0),2),""))),""))</f>
        <v/>
      </c>
      <c r="D107" s="237"/>
      <c r="E107" s="159" t="str">
        <f ca="1">IF(IFERROR(INDIRECT(CONCATENATE("'UNITCOST ITEMS (Data Entry)'!F",IFERROR(SUM(MATCH(A107,'UNITCOST ITEMS (Data Entry)'!$A$3:$A$504,0),2),""))),"")=0,"",IFERROR(INDIRECT(CONCATENATE("'UNITCOST ITEMS (Data Entry)'!F",IFERROR(SUM(MATCH(A107,'UNITCOST ITEMS (Data Entry)'!$A$3:$A$504,0),2),""))),""))</f>
        <v/>
      </c>
      <c r="F107" s="159" t="str">
        <f ca="1">IF(IFERROR(INDIRECT(CONCATENATE("'UNITCOST ITEMS (Data Entry)'!G",IFERROR(SUM(MATCH(A107,'UNITCOST ITEMS (Data Entry)'!$A$3:$A$504,0),2),""))),"")=0,"",IFERROR(INDIRECT(CONCATENATE("'UNITCOST ITEMS (Data Entry)'!G",IFERROR(SUM(MATCH(A107,'UNITCOST ITEMS (Data Entry)'!$A$3:$A$504,0),2),""))),""))</f>
        <v/>
      </c>
      <c r="G107" s="152" t="str">
        <f ca="1">IF(IFERROR(INDIRECT(CONCATENATE("'UNITCOST ITEMS (Data Entry)'!H",IFERROR(SUM(MATCH(A107,'UNITCOST ITEMS (Data Entry)'!$A$3:$A$504,0),2),""))),"")=0,"",IFERROR(INDIRECT(CONCATENATE("'UNITCOST ITEMS (Data Entry)'!H",IFERROR(SUM(MATCH(A107,'UNITCOST ITEMS (Data Entry)'!$A$3:$A$504,0),2),""))),""))</f>
        <v/>
      </c>
      <c r="H107" s="152" t="str">
        <f ca="1">IF(IFERROR(INDIRECT(CONCATENATE("'UNITCOST ITEMS (Data Entry)'!I",IFERROR(SUM(MATCH(A107,'UNITCOST ITEMS (Data Entry)'!$A$3:$A$504,0),2),""))),"")=0,"",IFERROR(INDIRECT(CONCATENATE("'UNITCOST ITEMS (Data Entry)'!I",IFERROR(SUM(MATCH(A107,'UNITCOST ITEMS (Data Entry)'!$A$3:$A$504,0),2),""))),""))</f>
        <v/>
      </c>
      <c r="I107" s="153" t="str">
        <f ca="1">IF(K107=2,"",IF(IFERROR(INDIRECT(CONCATENATE("'UNITCOST ITEMS (Data Entry)'!J",IFERROR(SUM(MATCH(A107,'UNITCOST ITEMS (Data Entry)'!$A$3:$A$504,0),2),""))),"")=0,"",IFERROR(INDIRECT(CONCATENATE("'UNITCOST ITEMS (Data Entry)'!J",IFERROR(SUM(MATCH(A107,'UNITCOST ITEMS (Data Entry)'!$A$3:$A$504,0),2),""))),"")))</f>
        <v/>
      </c>
      <c r="J107" s="89"/>
      <c r="K107" s="149" t="str">
        <f ca="1">IF(IFERROR(INDIRECT(CONCATENATE("'UNITCOST ITEMS (Data Entry)'!C",IFERROR(SUM(MATCH(A107,'UNITCOST ITEMS (Data Entry)'!$A$3:$A$504,0),2),""))),"")=0,"",IFERROR(INDIRECT(CONCATENATE("'UNITCOST ITEMS (Data Entry)'!C",IFERROR(SUM(MATCH(A107,'UNITCOST ITEMS (Data Entry)'!$A$3:$A$504,0),2),""))),""))</f>
        <v/>
      </c>
      <c r="L107" s="85" t="str">
        <f t="shared" ca="1" si="2"/>
        <v/>
      </c>
    </row>
    <row r="108" spans="1:12" s="72" customFormat="1" ht="15" customHeight="1" x14ac:dyDescent="0.25">
      <c r="A108" s="148">
        <f t="shared" si="3"/>
        <v>100</v>
      </c>
      <c r="B108" s="156" t="str">
        <f ca="1">IF(IFERROR(INDIRECT(CONCATENATE("'UNITCOST ITEMS (Data Entry)'!D",IFERROR(SUM(MATCH(A108,'UNITCOST ITEMS (Data Entry)'!$A$3:$A$504,0),2),""))),"")=0,"",IFERROR(INDIRECT(CONCATENATE("'UNITCOST ITEMS (Data Entry)'!D",IFERROR(SUM(MATCH(A108,'UNITCOST ITEMS (Data Entry)'!$A$3:$A$504,0),2),""))),""))</f>
        <v/>
      </c>
      <c r="C108" s="236" t="str">
        <f ca="1">IF(IFERROR(INDIRECT(CONCATENATE("'UNITCOST ITEMS (Data Entry)'!E",IFERROR(SUM(MATCH(A108,'UNITCOST ITEMS (Data Entry)'!$A$3:$A$504,0),2),""))),"")=0,"",IFERROR(INDIRECT(CONCATENATE("'UNITCOST ITEMS (Data Entry)'!E",IFERROR(SUM(MATCH(A108,'UNITCOST ITEMS (Data Entry)'!$A$3:$A$504,0),2),""))),""))</f>
        <v/>
      </c>
      <c r="D108" s="237"/>
      <c r="E108" s="159" t="str">
        <f ca="1">IF(IFERROR(INDIRECT(CONCATENATE("'UNITCOST ITEMS (Data Entry)'!F",IFERROR(SUM(MATCH(A108,'UNITCOST ITEMS (Data Entry)'!$A$3:$A$504,0),2),""))),"")=0,"",IFERROR(INDIRECT(CONCATENATE("'UNITCOST ITEMS (Data Entry)'!F",IFERROR(SUM(MATCH(A108,'UNITCOST ITEMS (Data Entry)'!$A$3:$A$504,0),2),""))),""))</f>
        <v/>
      </c>
      <c r="F108" s="159" t="str">
        <f ca="1">IF(IFERROR(INDIRECT(CONCATENATE("'UNITCOST ITEMS (Data Entry)'!G",IFERROR(SUM(MATCH(A108,'UNITCOST ITEMS (Data Entry)'!$A$3:$A$504,0),2),""))),"")=0,"",IFERROR(INDIRECT(CONCATENATE("'UNITCOST ITEMS (Data Entry)'!G",IFERROR(SUM(MATCH(A108,'UNITCOST ITEMS (Data Entry)'!$A$3:$A$504,0),2),""))),""))</f>
        <v/>
      </c>
      <c r="G108" s="152" t="str">
        <f ca="1">IF(IFERROR(INDIRECT(CONCATENATE("'UNITCOST ITEMS (Data Entry)'!H",IFERROR(SUM(MATCH(A108,'UNITCOST ITEMS (Data Entry)'!$A$3:$A$504,0),2),""))),"")=0,"",IFERROR(INDIRECT(CONCATENATE("'UNITCOST ITEMS (Data Entry)'!H",IFERROR(SUM(MATCH(A108,'UNITCOST ITEMS (Data Entry)'!$A$3:$A$504,0),2),""))),""))</f>
        <v/>
      </c>
      <c r="H108" s="152" t="str">
        <f ca="1">IF(IFERROR(INDIRECT(CONCATENATE("'UNITCOST ITEMS (Data Entry)'!I",IFERROR(SUM(MATCH(A108,'UNITCOST ITEMS (Data Entry)'!$A$3:$A$504,0),2),""))),"")=0,"",IFERROR(INDIRECT(CONCATENATE("'UNITCOST ITEMS (Data Entry)'!I",IFERROR(SUM(MATCH(A108,'UNITCOST ITEMS (Data Entry)'!$A$3:$A$504,0),2),""))),""))</f>
        <v/>
      </c>
      <c r="I108" s="153" t="str">
        <f ca="1">IF(K108=2,"",IF(IFERROR(INDIRECT(CONCATENATE("'UNITCOST ITEMS (Data Entry)'!J",IFERROR(SUM(MATCH(A108,'UNITCOST ITEMS (Data Entry)'!$A$3:$A$504,0),2),""))),"")=0,"",IFERROR(INDIRECT(CONCATENATE("'UNITCOST ITEMS (Data Entry)'!J",IFERROR(SUM(MATCH(A108,'UNITCOST ITEMS (Data Entry)'!$A$3:$A$504,0),2),""))),"")))</f>
        <v/>
      </c>
      <c r="J108" s="89"/>
      <c r="K108" s="149" t="str">
        <f ca="1">IF(IFERROR(INDIRECT(CONCATENATE("'UNITCOST ITEMS (Data Entry)'!C",IFERROR(SUM(MATCH(A108,'UNITCOST ITEMS (Data Entry)'!$A$3:$A$504,0),2),""))),"")=0,"",IFERROR(INDIRECT(CONCATENATE("'UNITCOST ITEMS (Data Entry)'!C",IFERROR(SUM(MATCH(A108,'UNITCOST ITEMS (Data Entry)'!$A$3:$A$504,0),2),""))),""))</f>
        <v/>
      </c>
      <c r="L108" s="85" t="str">
        <f t="shared" ca="1" si="2"/>
        <v/>
      </c>
    </row>
    <row r="109" spans="1:12" s="72" customFormat="1" ht="15" customHeight="1" x14ac:dyDescent="0.25">
      <c r="A109" s="148">
        <f t="shared" si="3"/>
        <v>101</v>
      </c>
      <c r="B109" s="156" t="str">
        <f ca="1">IF(IFERROR(INDIRECT(CONCATENATE("'UNITCOST ITEMS (Data Entry)'!D",IFERROR(SUM(MATCH(A109,'UNITCOST ITEMS (Data Entry)'!$A$3:$A$504,0),2),""))),"")=0,"",IFERROR(INDIRECT(CONCATENATE("'UNITCOST ITEMS (Data Entry)'!D",IFERROR(SUM(MATCH(A109,'UNITCOST ITEMS (Data Entry)'!$A$3:$A$504,0),2),""))),""))</f>
        <v/>
      </c>
      <c r="C109" s="236" t="str">
        <f ca="1">IF(IFERROR(INDIRECT(CONCATENATE("'UNITCOST ITEMS (Data Entry)'!E",IFERROR(SUM(MATCH(A109,'UNITCOST ITEMS (Data Entry)'!$A$3:$A$504,0),2),""))),"")=0,"",IFERROR(INDIRECT(CONCATENATE("'UNITCOST ITEMS (Data Entry)'!E",IFERROR(SUM(MATCH(A109,'UNITCOST ITEMS (Data Entry)'!$A$3:$A$504,0),2),""))),""))</f>
        <v/>
      </c>
      <c r="D109" s="237"/>
      <c r="E109" s="159" t="str">
        <f ca="1">IF(IFERROR(INDIRECT(CONCATENATE("'UNITCOST ITEMS (Data Entry)'!F",IFERROR(SUM(MATCH(A109,'UNITCOST ITEMS (Data Entry)'!$A$3:$A$504,0),2),""))),"")=0,"",IFERROR(INDIRECT(CONCATENATE("'UNITCOST ITEMS (Data Entry)'!F",IFERROR(SUM(MATCH(A109,'UNITCOST ITEMS (Data Entry)'!$A$3:$A$504,0),2),""))),""))</f>
        <v/>
      </c>
      <c r="F109" s="159" t="str">
        <f ca="1">IF(IFERROR(INDIRECT(CONCATENATE("'UNITCOST ITEMS (Data Entry)'!G",IFERROR(SUM(MATCH(A109,'UNITCOST ITEMS (Data Entry)'!$A$3:$A$504,0),2),""))),"")=0,"",IFERROR(INDIRECT(CONCATENATE("'UNITCOST ITEMS (Data Entry)'!G",IFERROR(SUM(MATCH(A109,'UNITCOST ITEMS (Data Entry)'!$A$3:$A$504,0),2),""))),""))</f>
        <v/>
      </c>
      <c r="G109" s="152" t="str">
        <f ca="1">IF(IFERROR(INDIRECT(CONCATENATE("'UNITCOST ITEMS (Data Entry)'!H",IFERROR(SUM(MATCH(A109,'UNITCOST ITEMS (Data Entry)'!$A$3:$A$504,0),2),""))),"")=0,"",IFERROR(INDIRECT(CONCATENATE("'UNITCOST ITEMS (Data Entry)'!H",IFERROR(SUM(MATCH(A109,'UNITCOST ITEMS (Data Entry)'!$A$3:$A$504,0),2),""))),""))</f>
        <v/>
      </c>
      <c r="H109" s="152" t="str">
        <f ca="1">IF(IFERROR(INDIRECT(CONCATENATE("'UNITCOST ITEMS (Data Entry)'!I",IFERROR(SUM(MATCH(A109,'UNITCOST ITEMS (Data Entry)'!$A$3:$A$504,0),2),""))),"")=0,"",IFERROR(INDIRECT(CONCATENATE("'UNITCOST ITEMS (Data Entry)'!I",IFERROR(SUM(MATCH(A109,'UNITCOST ITEMS (Data Entry)'!$A$3:$A$504,0),2),""))),""))</f>
        <v/>
      </c>
      <c r="I109" s="153" t="str">
        <f ca="1">IF(K109=2,"",IF(IFERROR(INDIRECT(CONCATENATE("'UNITCOST ITEMS (Data Entry)'!J",IFERROR(SUM(MATCH(A109,'UNITCOST ITEMS (Data Entry)'!$A$3:$A$504,0),2),""))),"")=0,"",IFERROR(INDIRECT(CONCATENATE("'UNITCOST ITEMS (Data Entry)'!J",IFERROR(SUM(MATCH(A109,'UNITCOST ITEMS (Data Entry)'!$A$3:$A$504,0),2),""))),"")))</f>
        <v/>
      </c>
      <c r="J109" s="89"/>
      <c r="K109" s="149" t="str">
        <f ca="1">IF(IFERROR(INDIRECT(CONCATENATE("'UNITCOST ITEMS (Data Entry)'!C",IFERROR(SUM(MATCH(A109,'UNITCOST ITEMS (Data Entry)'!$A$3:$A$504,0),2),""))),"")=0,"",IFERROR(INDIRECT(CONCATENATE("'UNITCOST ITEMS (Data Entry)'!C",IFERROR(SUM(MATCH(A109,'UNITCOST ITEMS (Data Entry)'!$A$3:$A$504,0),2),""))),""))</f>
        <v/>
      </c>
      <c r="L109" s="85" t="str">
        <f t="shared" ca="1" si="2"/>
        <v/>
      </c>
    </row>
    <row r="110" spans="1:12" s="72" customFormat="1" ht="15" customHeight="1" x14ac:dyDescent="0.25">
      <c r="A110" s="148">
        <f t="shared" si="3"/>
        <v>102</v>
      </c>
      <c r="B110" s="156" t="str">
        <f ca="1">IF(IFERROR(INDIRECT(CONCATENATE("'UNITCOST ITEMS (Data Entry)'!D",IFERROR(SUM(MATCH(A110,'UNITCOST ITEMS (Data Entry)'!$A$3:$A$504,0),2),""))),"")=0,"",IFERROR(INDIRECT(CONCATENATE("'UNITCOST ITEMS (Data Entry)'!D",IFERROR(SUM(MATCH(A110,'UNITCOST ITEMS (Data Entry)'!$A$3:$A$504,0),2),""))),""))</f>
        <v/>
      </c>
      <c r="C110" s="236" t="str">
        <f ca="1">IF(IFERROR(INDIRECT(CONCATENATE("'UNITCOST ITEMS (Data Entry)'!E",IFERROR(SUM(MATCH(A110,'UNITCOST ITEMS (Data Entry)'!$A$3:$A$504,0),2),""))),"")=0,"",IFERROR(INDIRECT(CONCATENATE("'UNITCOST ITEMS (Data Entry)'!E",IFERROR(SUM(MATCH(A110,'UNITCOST ITEMS (Data Entry)'!$A$3:$A$504,0),2),""))),""))</f>
        <v/>
      </c>
      <c r="D110" s="237"/>
      <c r="E110" s="159" t="str">
        <f ca="1">IF(IFERROR(INDIRECT(CONCATENATE("'UNITCOST ITEMS (Data Entry)'!F",IFERROR(SUM(MATCH(A110,'UNITCOST ITEMS (Data Entry)'!$A$3:$A$504,0),2),""))),"")=0,"",IFERROR(INDIRECT(CONCATENATE("'UNITCOST ITEMS (Data Entry)'!F",IFERROR(SUM(MATCH(A110,'UNITCOST ITEMS (Data Entry)'!$A$3:$A$504,0),2),""))),""))</f>
        <v/>
      </c>
      <c r="F110" s="159" t="str">
        <f ca="1">IF(IFERROR(INDIRECT(CONCATENATE("'UNITCOST ITEMS (Data Entry)'!G",IFERROR(SUM(MATCH(A110,'UNITCOST ITEMS (Data Entry)'!$A$3:$A$504,0),2),""))),"")=0,"",IFERROR(INDIRECT(CONCATENATE("'UNITCOST ITEMS (Data Entry)'!G",IFERROR(SUM(MATCH(A110,'UNITCOST ITEMS (Data Entry)'!$A$3:$A$504,0),2),""))),""))</f>
        <v/>
      </c>
      <c r="G110" s="152" t="str">
        <f ca="1">IF(IFERROR(INDIRECT(CONCATENATE("'UNITCOST ITEMS (Data Entry)'!H",IFERROR(SUM(MATCH(A110,'UNITCOST ITEMS (Data Entry)'!$A$3:$A$504,0),2),""))),"")=0,"",IFERROR(INDIRECT(CONCATENATE("'UNITCOST ITEMS (Data Entry)'!H",IFERROR(SUM(MATCH(A110,'UNITCOST ITEMS (Data Entry)'!$A$3:$A$504,0),2),""))),""))</f>
        <v/>
      </c>
      <c r="H110" s="152" t="str">
        <f ca="1">IF(IFERROR(INDIRECT(CONCATENATE("'UNITCOST ITEMS (Data Entry)'!I",IFERROR(SUM(MATCH(A110,'UNITCOST ITEMS (Data Entry)'!$A$3:$A$504,0),2),""))),"")=0,"",IFERROR(INDIRECT(CONCATENATE("'UNITCOST ITEMS (Data Entry)'!I",IFERROR(SUM(MATCH(A110,'UNITCOST ITEMS (Data Entry)'!$A$3:$A$504,0),2),""))),""))</f>
        <v/>
      </c>
      <c r="I110" s="153" t="str">
        <f ca="1">IF(K110=2,"",IF(IFERROR(INDIRECT(CONCATENATE("'UNITCOST ITEMS (Data Entry)'!J",IFERROR(SUM(MATCH(A110,'UNITCOST ITEMS (Data Entry)'!$A$3:$A$504,0),2),""))),"")=0,"",IFERROR(INDIRECT(CONCATENATE("'UNITCOST ITEMS (Data Entry)'!J",IFERROR(SUM(MATCH(A110,'UNITCOST ITEMS (Data Entry)'!$A$3:$A$504,0),2),""))),"")))</f>
        <v/>
      </c>
      <c r="J110" s="89"/>
      <c r="K110" s="149" t="str">
        <f ca="1">IF(IFERROR(INDIRECT(CONCATENATE("'UNITCOST ITEMS (Data Entry)'!C",IFERROR(SUM(MATCH(A110,'UNITCOST ITEMS (Data Entry)'!$A$3:$A$504,0),2),""))),"")=0,"",IFERROR(INDIRECT(CONCATENATE("'UNITCOST ITEMS (Data Entry)'!C",IFERROR(SUM(MATCH(A110,'UNITCOST ITEMS (Data Entry)'!$A$3:$A$504,0),2),""))),""))</f>
        <v/>
      </c>
      <c r="L110" s="85" t="str">
        <f t="shared" ca="1" si="2"/>
        <v/>
      </c>
    </row>
    <row r="111" spans="1:12" s="72" customFormat="1" ht="15" customHeight="1" x14ac:dyDescent="0.25">
      <c r="A111" s="148">
        <f t="shared" si="3"/>
        <v>103</v>
      </c>
      <c r="B111" s="156" t="str">
        <f ca="1">IF(IFERROR(INDIRECT(CONCATENATE("'UNITCOST ITEMS (Data Entry)'!D",IFERROR(SUM(MATCH(A111,'UNITCOST ITEMS (Data Entry)'!$A$3:$A$504,0),2),""))),"")=0,"",IFERROR(INDIRECT(CONCATENATE("'UNITCOST ITEMS (Data Entry)'!D",IFERROR(SUM(MATCH(A111,'UNITCOST ITEMS (Data Entry)'!$A$3:$A$504,0),2),""))),""))</f>
        <v/>
      </c>
      <c r="C111" s="236" t="str">
        <f ca="1">IF(IFERROR(INDIRECT(CONCATENATE("'UNITCOST ITEMS (Data Entry)'!E",IFERROR(SUM(MATCH(A111,'UNITCOST ITEMS (Data Entry)'!$A$3:$A$504,0),2),""))),"")=0,"",IFERROR(INDIRECT(CONCATENATE("'UNITCOST ITEMS (Data Entry)'!E",IFERROR(SUM(MATCH(A111,'UNITCOST ITEMS (Data Entry)'!$A$3:$A$504,0),2),""))),""))</f>
        <v/>
      </c>
      <c r="D111" s="237"/>
      <c r="E111" s="159" t="str">
        <f ca="1">IF(IFERROR(INDIRECT(CONCATENATE("'UNITCOST ITEMS (Data Entry)'!F",IFERROR(SUM(MATCH(A111,'UNITCOST ITEMS (Data Entry)'!$A$3:$A$504,0),2),""))),"")=0,"",IFERROR(INDIRECT(CONCATENATE("'UNITCOST ITEMS (Data Entry)'!F",IFERROR(SUM(MATCH(A111,'UNITCOST ITEMS (Data Entry)'!$A$3:$A$504,0),2),""))),""))</f>
        <v/>
      </c>
      <c r="F111" s="159" t="str">
        <f ca="1">IF(IFERROR(INDIRECT(CONCATENATE("'UNITCOST ITEMS (Data Entry)'!G",IFERROR(SUM(MATCH(A111,'UNITCOST ITEMS (Data Entry)'!$A$3:$A$504,0),2),""))),"")=0,"",IFERROR(INDIRECT(CONCATENATE("'UNITCOST ITEMS (Data Entry)'!G",IFERROR(SUM(MATCH(A111,'UNITCOST ITEMS (Data Entry)'!$A$3:$A$504,0),2),""))),""))</f>
        <v/>
      </c>
      <c r="G111" s="152" t="str">
        <f ca="1">IF(IFERROR(INDIRECT(CONCATENATE("'UNITCOST ITEMS (Data Entry)'!H",IFERROR(SUM(MATCH(A111,'UNITCOST ITEMS (Data Entry)'!$A$3:$A$504,0),2),""))),"")=0,"",IFERROR(INDIRECT(CONCATENATE("'UNITCOST ITEMS (Data Entry)'!H",IFERROR(SUM(MATCH(A111,'UNITCOST ITEMS (Data Entry)'!$A$3:$A$504,0),2),""))),""))</f>
        <v/>
      </c>
      <c r="H111" s="152" t="str">
        <f ca="1">IF(IFERROR(INDIRECT(CONCATENATE("'UNITCOST ITEMS (Data Entry)'!I",IFERROR(SUM(MATCH(A111,'UNITCOST ITEMS (Data Entry)'!$A$3:$A$504,0),2),""))),"")=0,"",IFERROR(INDIRECT(CONCATENATE("'UNITCOST ITEMS (Data Entry)'!I",IFERROR(SUM(MATCH(A111,'UNITCOST ITEMS (Data Entry)'!$A$3:$A$504,0),2),""))),""))</f>
        <v/>
      </c>
      <c r="I111" s="153" t="str">
        <f ca="1">IF(K111=2,"",IF(IFERROR(INDIRECT(CONCATENATE("'UNITCOST ITEMS (Data Entry)'!J",IFERROR(SUM(MATCH(A111,'UNITCOST ITEMS (Data Entry)'!$A$3:$A$504,0),2),""))),"")=0,"",IFERROR(INDIRECT(CONCATENATE("'UNITCOST ITEMS (Data Entry)'!J",IFERROR(SUM(MATCH(A111,'UNITCOST ITEMS (Data Entry)'!$A$3:$A$504,0),2),""))),"")))</f>
        <v/>
      </c>
      <c r="J111" s="89"/>
      <c r="K111" s="149" t="str">
        <f ca="1">IF(IFERROR(INDIRECT(CONCATENATE("'UNITCOST ITEMS (Data Entry)'!C",IFERROR(SUM(MATCH(A111,'UNITCOST ITEMS (Data Entry)'!$A$3:$A$504,0),2),""))),"")=0,"",IFERROR(INDIRECT(CONCATENATE("'UNITCOST ITEMS (Data Entry)'!C",IFERROR(SUM(MATCH(A111,'UNITCOST ITEMS (Data Entry)'!$A$3:$A$504,0),2),""))),""))</f>
        <v/>
      </c>
      <c r="L111" s="85" t="str">
        <f t="shared" ca="1" si="2"/>
        <v/>
      </c>
    </row>
    <row r="112" spans="1:12" s="72" customFormat="1" ht="15" customHeight="1" x14ac:dyDescent="0.25">
      <c r="A112" s="148">
        <f t="shared" si="3"/>
        <v>104</v>
      </c>
      <c r="B112" s="156" t="str">
        <f ca="1">IF(IFERROR(INDIRECT(CONCATENATE("'UNITCOST ITEMS (Data Entry)'!D",IFERROR(SUM(MATCH(A112,'UNITCOST ITEMS (Data Entry)'!$A$3:$A$504,0),2),""))),"")=0,"",IFERROR(INDIRECT(CONCATENATE("'UNITCOST ITEMS (Data Entry)'!D",IFERROR(SUM(MATCH(A112,'UNITCOST ITEMS (Data Entry)'!$A$3:$A$504,0),2),""))),""))</f>
        <v/>
      </c>
      <c r="C112" s="236" t="str">
        <f ca="1">IF(IFERROR(INDIRECT(CONCATENATE("'UNITCOST ITEMS (Data Entry)'!E",IFERROR(SUM(MATCH(A112,'UNITCOST ITEMS (Data Entry)'!$A$3:$A$504,0),2),""))),"")=0,"",IFERROR(INDIRECT(CONCATENATE("'UNITCOST ITEMS (Data Entry)'!E",IFERROR(SUM(MATCH(A112,'UNITCOST ITEMS (Data Entry)'!$A$3:$A$504,0),2),""))),""))</f>
        <v/>
      </c>
      <c r="D112" s="237"/>
      <c r="E112" s="159" t="str">
        <f ca="1">IF(IFERROR(INDIRECT(CONCATENATE("'UNITCOST ITEMS (Data Entry)'!F",IFERROR(SUM(MATCH(A112,'UNITCOST ITEMS (Data Entry)'!$A$3:$A$504,0),2),""))),"")=0,"",IFERROR(INDIRECT(CONCATENATE("'UNITCOST ITEMS (Data Entry)'!F",IFERROR(SUM(MATCH(A112,'UNITCOST ITEMS (Data Entry)'!$A$3:$A$504,0),2),""))),""))</f>
        <v/>
      </c>
      <c r="F112" s="159" t="str">
        <f ca="1">IF(IFERROR(INDIRECT(CONCATENATE("'UNITCOST ITEMS (Data Entry)'!G",IFERROR(SUM(MATCH(A112,'UNITCOST ITEMS (Data Entry)'!$A$3:$A$504,0),2),""))),"")=0,"",IFERROR(INDIRECT(CONCATENATE("'UNITCOST ITEMS (Data Entry)'!G",IFERROR(SUM(MATCH(A112,'UNITCOST ITEMS (Data Entry)'!$A$3:$A$504,0),2),""))),""))</f>
        <v/>
      </c>
      <c r="G112" s="152" t="str">
        <f ca="1">IF(IFERROR(INDIRECT(CONCATENATE("'UNITCOST ITEMS (Data Entry)'!H",IFERROR(SUM(MATCH(A112,'UNITCOST ITEMS (Data Entry)'!$A$3:$A$504,0),2),""))),"")=0,"",IFERROR(INDIRECT(CONCATENATE("'UNITCOST ITEMS (Data Entry)'!H",IFERROR(SUM(MATCH(A112,'UNITCOST ITEMS (Data Entry)'!$A$3:$A$504,0),2),""))),""))</f>
        <v/>
      </c>
      <c r="H112" s="152" t="str">
        <f ca="1">IF(IFERROR(INDIRECT(CONCATENATE("'UNITCOST ITEMS (Data Entry)'!I",IFERROR(SUM(MATCH(A112,'UNITCOST ITEMS (Data Entry)'!$A$3:$A$504,0),2),""))),"")=0,"",IFERROR(INDIRECT(CONCATENATE("'UNITCOST ITEMS (Data Entry)'!I",IFERROR(SUM(MATCH(A112,'UNITCOST ITEMS (Data Entry)'!$A$3:$A$504,0),2),""))),""))</f>
        <v/>
      </c>
      <c r="I112" s="153" t="str">
        <f ca="1">IF(K112=2,"",IF(IFERROR(INDIRECT(CONCATENATE("'UNITCOST ITEMS (Data Entry)'!J",IFERROR(SUM(MATCH(A112,'UNITCOST ITEMS (Data Entry)'!$A$3:$A$504,0),2),""))),"")=0,"",IFERROR(INDIRECT(CONCATENATE("'UNITCOST ITEMS (Data Entry)'!J",IFERROR(SUM(MATCH(A112,'UNITCOST ITEMS (Data Entry)'!$A$3:$A$504,0),2),""))),"")))</f>
        <v/>
      </c>
      <c r="J112" s="89"/>
      <c r="K112" s="149" t="str">
        <f ca="1">IF(IFERROR(INDIRECT(CONCATENATE("'UNITCOST ITEMS (Data Entry)'!C",IFERROR(SUM(MATCH(A112,'UNITCOST ITEMS (Data Entry)'!$A$3:$A$504,0),2),""))),"")=0,"",IFERROR(INDIRECT(CONCATENATE("'UNITCOST ITEMS (Data Entry)'!C",IFERROR(SUM(MATCH(A112,'UNITCOST ITEMS (Data Entry)'!$A$3:$A$504,0),2),""))),""))</f>
        <v/>
      </c>
      <c r="L112" s="85" t="str">
        <f t="shared" ca="1" si="2"/>
        <v/>
      </c>
    </row>
    <row r="113" spans="1:12" s="72" customFormat="1" ht="15" customHeight="1" x14ac:dyDescent="0.25">
      <c r="A113" s="148">
        <f t="shared" si="3"/>
        <v>105</v>
      </c>
      <c r="B113" s="156" t="str">
        <f ca="1">IF(IFERROR(INDIRECT(CONCATENATE("'UNITCOST ITEMS (Data Entry)'!D",IFERROR(SUM(MATCH(A113,'UNITCOST ITEMS (Data Entry)'!$A$3:$A$504,0),2),""))),"")=0,"",IFERROR(INDIRECT(CONCATENATE("'UNITCOST ITEMS (Data Entry)'!D",IFERROR(SUM(MATCH(A113,'UNITCOST ITEMS (Data Entry)'!$A$3:$A$504,0),2),""))),""))</f>
        <v/>
      </c>
      <c r="C113" s="236" t="str">
        <f ca="1">IF(IFERROR(INDIRECT(CONCATENATE("'UNITCOST ITEMS (Data Entry)'!E",IFERROR(SUM(MATCH(A113,'UNITCOST ITEMS (Data Entry)'!$A$3:$A$504,0),2),""))),"")=0,"",IFERROR(INDIRECT(CONCATENATE("'UNITCOST ITEMS (Data Entry)'!E",IFERROR(SUM(MATCH(A113,'UNITCOST ITEMS (Data Entry)'!$A$3:$A$504,0),2),""))),""))</f>
        <v/>
      </c>
      <c r="D113" s="237"/>
      <c r="E113" s="159" t="str">
        <f ca="1">IF(IFERROR(INDIRECT(CONCATENATE("'UNITCOST ITEMS (Data Entry)'!F",IFERROR(SUM(MATCH(A113,'UNITCOST ITEMS (Data Entry)'!$A$3:$A$504,0),2),""))),"")=0,"",IFERROR(INDIRECT(CONCATENATE("'UNITCOST ITEMS (Data Entry)'!F",IFERROR(SUM(MATCH(A113,'UNITCOST ITEMS (Data Entry)'!$A$3:$A$504,0),2),""))),""))</f>
        <v/>
      </c>
      <c r="F113" s="159" t="str">
        <f ca="1">IF(IFERROR(INDIRECT(CONCATENATE("'UNITCOST ITEMS (Data Entry)'!G",IFERROR(SUM(MATCH(A113,'UNITCOST ITEMS (Data Entry)'!$A$3:$A$504,0),2),""))),"")=0,"",IFERROR(INDIRECT(CONCATENATE("'UNITCOST ITEMS (Data Entry)'!G",IFERROR(SUM(MATCH(A113,'UNITCOST ITEMS (Data Entry)'!$A$3:$A$504,0),2),""))),""))</f>
        <v/>
      </c>
      <c r="G113" s="152" t="str">
        <f ca="1">IF(IFERROR(INDIRECT(CONCATENATE("'UNITCOST ITEMS (Data Entry)'!H",IFERROR(SUM(MATCH(A113,'UNITCOST ITEMS (Data Entry)'!$A$3:$A$504,0),2),""))),"")=0,"",IFERROR(INDIRECT(CONCATENATE("'UNITCOST ITEMS (Data Entry)'!H",IFERROR(SUM(MATCH(A113,'UNITCOST ITEMS (Data Entry)'!$A$3:$A$504,0),2),""))),""))</f>
        <v/>
      </c>
      <c r="H113" s="152" t="str">
        <f ca="1">IF(IFERROR(INDIRECT(CONCATENATE("'UNITCOST ITEMS (Data Entry)'!I",IFERROR(SUM(MATCH(A113,'UNITCOST ITEMS (Data Entry)'!$A$3:$A$504,0),2),""))),"")=0,"",IFERROR(INDIRECT(CONCATENATE("'UNITCOST ITEMS (Data Entry)'!I",IFERROR(SUM(MATCH(A113,'UNITCOST ITEMS (Data Entry)'!$A$3:$A$504,0),2),""))),""))</f>
        <v/>
      </c>
      <c r="I113" s="153" t="str">
        <f ca="1">IF(K113=2,"",IF(IFERROR(INDIRECT(CONCATENATE("'UNITCOST ITEMS (Data Entry)'!J",IFERROR(SUM(MATCH(A113,'UNITCOST ITEMS (Data Entry)'!$A$3:$A$504,0),2),""))),"")=0,"",IFERROR(INDIRECT(CONCATENATE("'UNITCOST ITEMS (Data Entry)'!J",IFERROR(SUM(MATCH(A113,'UNITCOST ITEMS (Data Entry)'!$A$3:$A$504,0),2),""))),"")))</f>
        <v/>
      </c>
      <c r="J113" s="89"/>
      <c r="K113" s="149" t="str">
        <f ca="1">IF(IFERROR(INDIRECT(CONCATENATE("'UNITCOST ITEMS (Data Entry)'!C",IFERROR(SUM(MATCH(A113,'UNITCOST ITEMS (Data Entry)'!$A$3:$A$504,0),2),""))),"")=0,"",IFERROR(INDIRECT(CONCATENATE("'UNITCOST ITEMS (Data Entry)'!C",IFERROR(SUM(MATCH(A113,'UNITCOST ITEMS (Data Entry)'!$A$3:$A$504,0),2),""))),""))</f>
        <v/>
      </c>
      <c r="L113" s="85" t="str">
        <f t="shared" ca="1" si="2"/>
        <v/>
      </c>
    </row>
    <row r="114" spans="1:12" s="72" customFormat="1" ht="15" customHeight="1" x14ac:dyDescent="0.25">
      <c r="A114" s="148">
        <f t="shared" si="3"/>
        <v>106</v>
      </c>
      <c r="B114" s="156" t="str">
        <f ca="1">IF(IFERROR(INDIRECT(CONCATENATE("'UNITCOST ITEMS (Data Entry)'!D",IFERROR(SUM(MATCH(A114,'UNITCOST ITEMS (Data Entry)'!$A$3:$A$504,0),2),""))),"")=0,"",IFERROR(INDIRECT(CONCATENATE("'UNITCOST ITEMS (Data Entry)'!D",IFERROR(SUM(MATCH(A114,'UNITCOST ITEMS (Data Entry)'!$A$3:$A$504,0),2),""))),""))</f>
        <v/>
      </c>
      <c r="C114" s="236" t="str">
        <f ca="1">IF(IFERROR(INDIRECT(CONCATENATE("'UNITCOST ITEMS (Data Entry)'!E",IFERROR(SUM(MATCH(A114,'UNITCOST ITEMS (Data Entry)'!$A$3:$A$504,0),2),""))),"")=0,"",IFERROR(INDIRECT(CONCATENATE("'UNITCOST ITEMS (Data Entry)'!E",IFERROR(SUM(MATCH(A114,'UNITCOST ITEMS (Data Entry)'!$A$3:$A$504,0),2),""))),""))</f>
        <v/>
      </c>
      <c r="D114" s="237"/>
      <c r="E114" s="159" t="str">
        <f ca="1">IF(IFERROR(INDIRECT(CONCATENATE("'UNITCOST ITEMS (Data Entry)'!F",IFERROR(SUM(MATCH(A114,'UNITCOST ITEMS (Data Entry)'!$A$3:$A$504,0),2),""))),"")=0,"",IFERROR(INDIRECT(CONCATENATE("'UNITCOST ITEMS (Data Entry)'!F",IFERROR(SUM(MATCH(A114,'UNITCOST ITEMS (Data Entry)'!$A$3:$A$504,0),2),""))),""))</f>
        <v/>
      </c>
      <c r="F114" s="159" t="str">
        <f ca="1">IF(IFERROR(INDIRECT(CONCATENATE("'UNITCOST ITEMS (Data Entry)'!G",IFERROR(SUM(MATCH(A114,'UNITCOST ITEMS (Data Entry)'!$A$3:$A$504,0),2),""))),"")=0,"",IFERROR(INDIRECT(CONCATENATE("'UNITCOST ITEMS (Data Entry)'!G",IFERROR(SUM(MATCH(A114,'UNITCOST ITEMS (Data Entry)'!$A$3:$A$504,0),2),""))),""))</f>
        <v/>
      </c>
      <c r="G114" s="152" t="str">
        <f ca="1">IF(IFERROR(INDIRECT(CONCATENATE("'UNITCOST ITEMS (Data Entry)'!H",IFERROR(SUM(MATCH(A114,'UNITCOST ITEMS (Data Entry)'!$A$3:$A$504,0),2),""))),"")=0,"",IFERROR(INDIRECT(CONCATENATE("'UNITCOST ITEMS (Data Entry)'!H",IFERROR(SUM(MATCH(A114,'UNITCOST ITEMS (Data Entry)'!$A$3:$A$504,0),2),""))),""))</f>
        <v/>
      </c>
      <c r="H114" s="152" t="str">
        <f ca="1">IF(IFERROR(INDIRECT(CONCATENATE("'UNITCOST ITEMS (Data Entry)'!I",IFERROR(SUM(MATCH(A114,'UNITCOST ITEMS (Data Entry)'!$A$3:$A$504,0),2),""))),"")=0,"",IFERROR(INDIRECT(CONCATENATE("'UNITCOST ITEMS (Data Entry)'!I",IFERROR(SUM(MATCH(A114,'UNITCOST ITEMS (Data Entry)'!$A$3:$A$504,0),2),""))),""))</f>
        <v/>
      </c>
      <c r="I114" s="153" t="str">
        <f ca="1">IF(K114=2,"",IF(IFERROR(INDIRECT(CONCATENATE("'UNITCOST ITEMS (Data Entry)'!J",IFERROR(SUM(MATCH(A114,'UNITCOST ITEMS (Data Entry)'!$A$3:$A$504,0),2),""))),"")=0,"",IFERROR(INDIRECT(CONCATENATE("'UNITCOST ITEMS (Data Entry)'!J",IFERROR(SUM(MATCH(A114,'UNITCOST ITEMS (Data Entry)'!$A$3:$A$504,0),2),""))),"")))</f>
        <v/>
      </c>
      <c r="J114" s="89"/>
      <c r="K114" s="149" t="str">
        <f ca="1">IF(IFERROR(INDIRECT(CONCATENATE("'UNITCOST ITEMS (Data Entry)'!C",IFERROR(SUM(MATCH(A114,'UNITCOST ITEMS (Data Entry)'!$A$3:$A$504,0),2),""))),"")=0,"",IFERROR(INDIRECT(CONCATENATE("'UNITCOST ITEMS (Data Entry)'!C",IFERROR(SUM(MATCH(A114,'UNITCOST ITEMS (Data Entry)'!$A$3:$A$504,0),2),""))),""))</f>
        <v/>
      </c>
      <c r="L114" s="85" t="str">
        <f t="shared" ca="1" si="2"/>
        <v/>
      </c>
    </row>
    <row r="115" spans="1:12" s="72" customFormat="1" ht="15" customHeight="1" x14ac:dyDescent="0.25">
      <c r="A115" s="148">
        <f t="shared" si="3"/>
        <v>107</v>
      </c>
      <c r="B115" s="156" t="str">
        <f ca="1">IF(IFERROR(INDIRECT(CONCATENATE("'UNITCOST ITEMS (Data Entry)'!D",IFERROR(SUM(MATCH(A115,'UNITCOST ITEMS (Data Entry)'!$A$3:$A$504,0),2),""))),"")=0,"",IFERROR(INDIRECT(CONCATENATE("'UNITCOST ITEMS (Data Entry)'!D",IFERROR(SUM(MATCH(A115,'UNITCOST ITEMS (Data Entry)'!$A$3:$A$504,0),2),""))),""))</f>
        <v/>
      </c>
      <c r="C115" s="236" t="str">
        <f ca="1">IF(IFERROR(INDIRECT(CONCATENATE("'UNITCOST ITEMS (Data Entry)'!E",IFERROR(SUM(MATCH(A115,'UNITCOST ITEMS (Data Entry)'!$A$3:$A$504,0),2),""))),"")=0,"",IFERROR(INDIRECT(CONCATENATE("'UNITCOST ITEMS (Data Entry)'!E",IFERROR(SUM(MATCH(A115,'UNITCOST ITEMS (Data Entry)'!$A$3:$A$504,0),2),""))),""))</f>
        <v/>
      </c>
      <c r="D115" s="237"/>
      <c r="E115" s="159" t="str">
        <f ca="1">IF(IFERROR(INDIRECT(CONCATENATE("'UNITCOST ITEMS (Data Entry)'!F",IFERROR(SUM(MATCH(A115,'UNITCOST ITEMS (Data Entry)'!$A$3:$A$504,0),2),""))),"")=0,"",IFERROR(INDIRECT(CONCATENATE("'UNITCOST ITEMS (Data Entry)'!F",IFERROR(SUM(MATCH(A115,'UNITCOST ITEMS (Data Entry)'!$A$3:$A$504,0),2),""))),""))</f>
        <v/>
      </c>
      <c r="F115" s="159" t="str">
        <f ca="1">IF(IFERROR(INDIRECT(CONCATENATE("'UNITCOST ITEMS (Data Entry)'!G",IFERROR(SUM(MATCH(A115,'UNITCOST ITEMS (Data Entry)'!$A$3:$A$504,0),2),""))),"")=0,"",IFERROR(INDIRECT(CONCATENATE("'UNITCOST ITEMS (Data Entry)'!G",IFERROR(SUM(MATCH(A115,'UNITCOST ITEMS (Data Entry)'!$A$3:$A$504,0),2),""))),""))</f>
        <v/>
      </c>
      <c r="G115" s="152" t="str">
        <f ca="1">IF(IFERROR(INDIRECT(CONCATENATE("'UNITCOST ITEMS (Data Entry)'!H",IFERROR(SUM(MATCH(A115,'UNITCOST ITEMS (Data Entry)'!$A$3:$A$504,0),2),""))),"")=0,"",IFERROR(INDIRECT(CONCATENATE("'UNITCOST ITEMS (Data Entry)'!H",IFERROR(SUM(MATCH(A115,'UNITCOST ITEMS (Data Entry)'!$A$3:$A$504,0),2),""))),""))</f>
        <v/>
      </c>
      <c r="H115" s="152" t="str">
        <f ca="1">IF(IFERROR(INDIRECT(CONCATENATE("'UNITCOST ITEMS (Data Entry)'!I",IFERROR(SUM(MATCH(A115,'UNITCOST ITEMS (Data Entry)'!$A$3:$A$504,0),2),""))),"")=0,"",IFERROR(INDIRECT(CONCATENATE("'UNITCOST ITEMS (Data Entry)'!I",IFERROR(SUM(MATCH(A115,'UNITCOST ITEMS (Data Entry)'!$A$3:$A$504,0),2),""))),""))</f>
        <v/>
      </c>
      <c r="I115" s="153" t="str">
        <f ca="1">IF(K115=2,"",IF(IFERROR(INDIRECT(CONCATENATE("'UNITCOST ITEMS (Data Entry)'!J",IFERROR(SUM(MATCH(A115,'UNITCOST ITEMS (Data Entry)'!$A$3:$A$504,0),2),""))),"")=0,"",IFERROR(INDIRECT(CONCATENATE("'UNITCOST ITEMS (Data Entry)'!J",IFERROR(SUM(MATCH(A115,'UNITCOST ITEMS (Data Entry)'!$A$3:$A$504,0),2),""))),"")))</f>
        <v/>
      </c>
      <c r="J115" s="89"/>
      <c r="K115" s="149" t="str">
        <f ca="1">IF(IFERROR(INDIRECT(CONCATENATE("'UNITCOST ITEMS (Data Entry)'!C",IFERROR(SUM(MATCH(A115,'UNITCOST ITEMS (Data Entry)'!$A$3:$A$504,0),2),""))),"")=0,"",IFERROR(INDIRECT(CONCATENATE("'UNITCOST ITEMS (Data Entry)'!C",IFERROR(SUM(MATCH(A115,'UNITCOST ITEMS (Data Entry)'!$A$3:$A$504,0),2),""))),""))</f>
        <v/>
      </c>
      <c r="L115" s="85" t="str">
        <f t="shared" ca="1" si="2"/>
        <v/>
      </c>
    </row>
    <row r="116" spans="1:12" s="72" customFormat="1" ht="15" customHeight="1" x14ac:dyDescent="0.25">
      <c r="A116" s="148">
        <f t="shared" si="3"/>
        <v>108</v>
      </c>
      <c r="B116" s="156" t="str">
        <f ca="1">IF(IFERROR(INDIRECT(CONCATENATE("'UNITCOST ITEMS (Data Entry)'!D",IFERROR(SUM(MATCH(A116,'UNITCOST ITEMS (Data Entry)'!$A$3:$A$504,0),2),""))),"")=0,"",IFERROR(INDIRECT(CONCATENATE("'UNITCOST ITEMS (Data Entry)'!D",IFERROR(SUM(MATCH(A116,'UNITCOST ITEMS (Data Entry)'!$A$3:$A$504,0),2),""))),""))</f>
        <v/>
      </c>
      <c r="C116" s="236" t="str">
        <f ca="1">IF(IFERROR(INDIRECT(CONCATENATE("'UNITCOST ITEMS (Data Entry)'!E",IFERROR(SUM(MATCH(A116,'UNITCOST ITEMS (Data Entry)'!$A$3:$A$504,0),2),""))),"")=0,"",IFERROR(INDIRECT(CONCATENATE("'UNITCOST ITEMS (Data Entry)'!E",IFERROR(SUM(MATCH(A116,'UNITCOST ITEMS (Data Entry)'!$A$3:$A$504,0),2),""))),""))</f>
        <v/>
      </c>
      <c r="D116" s="237"/>
      <c r="E116" s="159" t="str">
        <f ca="1">IF(IFERROR(INDIRECT(CONCATENATE("'UNITCOST ITEMS (Data Entry)'!F",IFERROR(SUM(MATCH(A116,'UNITCOST ITEMS (Data Entry)'!$A$3:$A$504,0),2),""))),"")=0,"",IFERROR(INDIRECT(CONCATENATE("'UNITCOST ITEMS (Data Entry)'!F",IFERROR(SUM(MATCH(A116,'UNITCOST ITEMS (Data Entry)'!$A$3:$A$504,0),2),""))),""))</f>
        <v/>
      </c>
      <c r="F116" s="159" t="str">
        <f ca="1">IF(IFERROR(INDIRECT(CONCATENATE("'UNITCOST ITEMS (Data Entry)'!G",IFERROR(SUM(MATCH(A116,'UNITCOST ITEMS (Data Entry)'!$A$3:$A$504,0),2),""))),"")=0,"",IFERROR(INDIRECT(CONCATENATE("'UNITCOST ITEMS (Data Entry)'!G",IFERROR(SUM(MATCH(A116,'UNITCOST ITEMS (Data Entry)'!$A$3:$A$504,0),2),""))),""))</f>
        <v/>
      </c>
      <c r="G116" s="152" t="str">
        <f ca="1">IF(IFERROR(INDIRECT(CONCATENATE("'UNITCOST ITEMS (Data Entry)'!H",IFERROR(SUM(MATCH(A116,'UNITCOST ITEMS (Data Entry)'!$A$3:$A$504,0),2),""))),"")=0,"",IFERROR(INDIRECT(CONCATENATE("'UNITCOST ITEMS (Data Entry)'!H",IFERROR(SUM(MATCH(A116,'UNITCOST ITEMS (Data Entry)'!$A$3:$A$504,0),2),""))),""))</f>
        <v/>
      </c>
      <c r="H116" s="152" t="str">
        <f ca="1">IF(IFERROR(INDIRECT(CONCATENATE("'UNITCOST ITEMS (Data Entry)'!I",IFERROR(SUM(MATCH(A116,'UNITCOST ITEMS (Data Entry)'!$A$3:$A$504,0),2),""))),"")=0,"",IFERROR(INDIRECT(CONCATENATE("'UNITCOST ITEMS (Data Entry)'!I",IFERROR(SUM(MATCH(A116,'UNITCOST ITEMS (Data Entry)'!$A$3:$A$504,0),2),""))),""))</f>
        <v/>
      </c>
      <c r="I116" s="153" t="str">
        <f ca="1">IF(K116=2,"",IF(IFERROR(INDIRECT(CONCATENATE("'UNITCOST ITEMS (Data Entry)'!J",IFERROR(SUM(MATCH(A116,'UNITCOST ITEMS (Data Entry)'!$A$3:$A$504,0),2),""))),"")=0,"",IFERROR(INDIRECT(CONCATENATE("'UNITCOST ITEMS (Data Entry)'!J",IFERROR(SUM(MATCH(A116,'UNITCOST ITEMS (Data Entry)'!$A$3:$A$504,0),2),""))),"")))</f>
        <v/>
      </c>
      <c r="J116" s="89"/>
      <c r="K116" s="149" t="str">
        <f ca="1">IF(IFERROR(INDIRECT(CONCATENATE("'UNITCOST ITEMS (Data Entry)'!C",IFERROR(SUM(MATCH(A116,'UNITCOST ITEMS (Data Entry)'!$A$3:$A$504,0),2),""))),"")=0,"",IFERROR(INDIRECT(CONCATENATE("'UNITCOST ITEMS (Data Entry)'!C",IFERROR(SUM(MATCH(A116,'UNITCOST ITEMS (Data Entry)'!$A$3:$A$504,0),2),""))),""))</f>
        <v/>
      </c>
      <c r="L116" s="85" t="str">
        <f t="shared" ca="1" si="2"/>
        <v/>
      </c>
    </row>
    <row r="117" spans="1:12" s="72" customFormat="1" ht="15" customHeight="1" x14ac:dyDescent="0.25">
      <c r="A117" s="148">
        <f t="shared" si="3"/>
        <v>109</v>
      </c>
      <c r="B117" s="156" t="str">
        <f ca="1">IF(IFERROR(INDIRECT(CONCATENATE("'UNITCOST ITEMS (Data Entry)'!D",IFERROR(SUM(MATCH(A117,'UNITCOST ITEMS (Data Entry)'!$A$3:$A$504,0),2),""))),"")=0,"",IFERROR(INDIRECT(CONCATENATE("'UNITCOST ITEMS (Data Entry)'!D",IFERROR(SUM(MATCH(A117,'UNITCOST ITEMS (Data Entry)'!$A$3:$A$504,0),2),""))),""))</f>
        <v/>
      </c>
      <c r="C117" s="236" t="str">
        <f ca="1">IF(IFERROR(INDIRECT(CONCATENATE("'UNITCOST ITEMS (Data Entry)'!E",IFERROR(SUM(MATCH(A117,'UNITCOST ITEMS (Data Entry)'!$A$3:$A$504,0),2),""))),"")=0,"",IFERROR(INDIRECT(CONCATENATE("'UNITCOST ITEMS (Data Entry)'!E",IFERROR(SUM(MATCH(A117,'UNITCOST ITEMS (Data Entry)'!$A$3:$A$504,0),2),""))),""))</f>
        <v/>
      </c>
      <c r="D117" s="237"/>
      <c r="E117" s="159" t="str">
        <f ca="1">IF(IFERROR(INDIRECT(CONCATENATE("'UNITCOST ITEMS (Data Entry)'!F",IFERROR(SUM(MATCH(A117,'UNITCOST ITEMS (Data Entry)'!$A$3:$A$504,0),2),""))),"")=0,"",IFERROR(INDIRECT(CONCATENATE("'UNITCOST ITEMS (Data Entry)'!F",IFERROR(SUM(MATCH(A117,'UNITCOST ITEMS (Data Entry)'!$A$3:$A$504,0),2),""))),""))</f>
        <v/>
      </c>
      <c r="F117" s="159" t="str">
        <f ca="1">IF(IFERROR(INDIRECT(CONCATENATE("'UNITCOST ITEMS (Data Entry)'!G",IFERROR(SUM(MATCH(A117,'UNITCOST ITEMS (Data Entry)'!$A$3:$A$504,0),2),""))),"")=0,"",IFERROR(INDIRECT(CONCATENATE("'UNITCOST ITEMS (Data Entry)'!G",IFERROR(SUM(MATCH(A117,'UNITCOST ITEMS (Data Entry)'!$A$3:$A$504,0),2),""))),""))</f>
        <v/>
      </c>
      <c r="G117" s="152" t="str">
        <f ca="1">IF(IFERROR(INDIRECT(CONCATENATE("'UNITCOST ITEMS (Data Entry)'!H",IFERROR(SUM(MATCH(A117,'UNITCOST ITEMS (Data Entry)'!$A$3:$A$504,0),2),""))),"")=0,"",IFERROR(INDIRECT(CONCATENATE("'UNITCOST ITEMS (Data Entry)'!H",IFERROR(SUM(MATCH(A117,'UNITCOST ITEMS (Data Entry)'!$A$3:$A$504,0),2),""))),""))</f>
        <v/>
      </c>
      <c r="H117" s="152" t="str">
        <f ca="1">IF(IFERROR(INDIRECT(CONCATENATE("'UNITCOST ITEMS (Data Entry)'!I",IFERROR(SUM(MATCH(A117,'UNITCOST ITEMS (Data Entry)'!$A$3:$A$504,0),2),""))),"")=0,"",IFERROR(INDIRECT(CONCATENATE("'UNITCOST ITEMS (Data Entry)'!I",IFERROR(SUM(MATCH(A117,'UNITCOST ITEMS (Data Entry)'!$A$3:$A$504,0),2),""))),""))</f>
        <v/>
      </c>
      <c r="I117" s="153" t="str">
        <f ca="1">IF(K117=2,"",IF(IFERROR(INDIRECT(CONCATENATE("'UNITCOST ITEMS (Data Entry)'!J",IFERROR(SUM(MATCH(A117,'UNITCOST ITEMS (Data Entry)'!$A$3:$A$504,0),2),""))),"")=0,"",IFERROR(INDIRECT(CONCATENATE("'UNITCOST ITEMS (Data Entry)'!J",IFERROR(SUM(MATCH(A117,'UNITCOST ITEMS (Data Entry)'!$A$3:$A$504,0),2),""))),"")))</f>
        <v/>
      </c>
      <c r="J117" s="89"/>
      <c r="K117" s="149" t="str">
        <f ca="1">IF(IFERROR(INDIRECT(CONCATENATE("'UNITCOST ITEMS (Data Entry)'!C",IFERROR(SUM(MATCH(A117,'UNITCOST ITEMS (Data Entry)'!$A$3:$A$504,0),2),""))),"")=0,"",IFERROR(INDIRECT(CONCATENATE("'UNITCOST ITEMS (Data Entry)'!C",IFERROR(SUM(MATCH(A117,'UNITCOST ITEMS (Data Entry)'!$A$3:$A$504,0),2),""))),""))</f>
        <v/>
      </c>
      <c r="L117" s="85" t="str">
        <f t="shared" ca="1" si="2"/>
        <v/>
      </c>
    </row>
    <row r="118" spans="1:12" s="72" customFormat="1" ht="15" customHeight="1" x14ac:dyDescent="0.25">
      <c r="A118" s="148">
        <f t="shared" si="3"/>
        <v>110</v>
      </c>
      <c r="B118" s="156" t="str">
        <f ca="1">IF(IFERROR(INDIRECT(CONCATENATE("'UNITCOST ITEMS (Data Entry)'!D",IFERROR(SUM(MATCH(A118,'UNITCOST ITEMS (Data Entry)'!$A$3:$A$504,0),2),""))),"")=0,"",IFERROR(INDIRECT(CONCATENATE("'UNITCOST ITEMS (Data Entry)'!D",IFERROR(SUM(MATCH(A118,'UNITCOST ITEMS (Data Entry)'!$A$3:$A$504,0),2),""))),""))</f>
        <v/>
      </c>
      <c r="C118" s="236" t="str">
        <f ca="1">IF(IFERROR(INDIRECT(CONCATENATE("'UNITCOST ITEMS (Data Entry)'!E",IFERROR(SUM(MATCH(A118,'UNITCOST ITEMS (Data Entry)'!$A$3:$A$504,0),2),""))),"")=0,"",IFERROR(INDIRECT(CONCATENATE("'UNITCOST ITEMS (Data Entry)'!E",IFERROR(SUM(MATCH(A118,'UNITCOST ITEMS (Data Entry)'!$A$3:$A$504,0),2),""))),""))</f>
        <v/>
      </c>
      <c r="D118" s="237"/>
      <c r="E118" s="159" t="str">
        <f ca="1">IF(IFERROR(INDIRECT(CONCATENATE("'UNITCOST ITEMS (Data Entry)'!F",IFERROR(SUM(MATCH(A118,'UNITCOST ITEMS (Data Entry)'!$A$3:$A$504,0),2),""))),"")=0,"",IFERROR(INDIRECT(CONCATENATE("'UNITCOST ITEMS (Data Entry)'!F",IFERROR(SUM(MATCH(A118,'UNITCOST ITEMS (Data Entry)'!$A$3:$A$504,0),2),""))),""))</f>
        <v/>
      </c>
      <c r="F118" s="159" t="str">
        <f ca="1">IF(IFERROR(INDIRECT(CONCATENATE("'UNITCOST ITEMS (Data Entry)'!G",IFERROR(SUM(MATCH(A118,'UNITCOST ITEMS (Data Entry)'!$A$3:$A$504,0),2),""))),"")=0,"",IFERROR(INDIRECT(CONCATENATE("'UNITCOST ITEMS (Data Entry)'!G",IFERROR(SUM(MATCH(A118,'UNITCOST ITEMS (Data Entry)'!$A$3:$A$504,0),2),""))),""))</f>
        <v/>
      </c>
      <c r="G118" s="152" t="str">
        <f ca="1">IF(IFERROR(INDIRECT(CONCATENATE("'UNITCOST ITEMS (Data Entry)'!H",IFERROR(SUM(MATCH(A118,'UNITCOST ITEMS (Data Entry)'!$A$3:$A$504,0),2),""))),"")=0,"",IFERROR(INDIRECT(CONCATENATE("'UNITCOST ITEMS (Data Entry)'!H",IFERROR(SUM(MATCH(A118,'UNITCOST ITEMS (Data Entry)'!$A$3:$A$504,0),2),""))),""))</f>
        <v/>
      </c>
      <c r="H118" s="152" t="str">
        <f ca="1">IF(IFERROR(INDIRECT(CONCATENATE("'UNITCOST ITEMS (Data Entry)'!I",IFERROR(SUM(MATCH(A118,'UNITCOST ITEMS (Data Entry)'!$A$3:$A$504,0),2),""))),"")=0,"",IFERROR(INDIRECT(CONCATENATE("'UNITCOST ITEMS (Data Entry)'!I",IFERROR(SUM(MATCH(A118,'UNITCOST ITEMS (Data Entry)'!$A$3:$A$504,0),2),""))),""))</f>
        <v/>
      </c>
      <c r="I118" s="153" t="str">
        <f ca="1">IF(K118=2,"",IF(IFERROR(INDIRECT(CONCATENATE("'UNITCOST ITEMS (Data Entry)'!J",IFERROR(SUM(MATCH(A118,'UNITCOST ITEMS (Data Entry)'!$A$3:$A$504,0),2),""))),"")=0,"",IFERROR(INDIRECT(CONCATENATE("'UNITCOST ITEMS (Data Entry)'!J",IFERROR(SUM(MATCH(A118,'UNITCOST ITEMS (Data Entry)'!$A$3:$A$504,0),2),""))),"")))</f>
        <v/>
      </c>
      <c r="J118" s="89"/>
      <c r="K118" s="149" t="str">
        <f ca="1">IF(IFERROR(INDIRECT(CONCATENATE("'UNITCOST ITEMS (Data Entry)'!C",IFERROR(SUM(MATCH(A118,'UNITCOST ITEMS (Data Entry)'!$A$3:$A$504,0),2),""))),"")=0,"",IFERROR(INDIRECT(CONCATENATE("'UNITCOST ITEMS (Data Entry)'!C",IFERROR(SUM(MATCH(A118,'UNITCOST ITEMS (Data Entry)'!$A$3:$A$504,0),2),""))),""))</f>
        <v/>
      </c>
      <c r="L118" s="85" t="str">
        <f t="shared" ca="1" si="2"/>
        <v/>
      </c>
    </row>
    <row r="119" spans="1:12" s="72" customFormat="1" ht="15" customHeight="1" x14ac:dyDescent="0.25">
      <c r="A119" s="148">
        <f t="shared" si="3"/>
        <v>111</v>
      </c>
      <c r="B119" s="156" t="str">
        <f ca="1">IF(IFERROR(INDIRECT(CONCATENATE("'UNITCOST ITEMS (Data Entry)'!D",IFERROR(SUM(MATCH(A119,'UNITCOST ITEMS (Data Entry)'!$A$3:$A$504,0),2),""))),"")=0,"",IFERROR(INDIRECT(CONCATENATE("'UNITCOST ITEMS (Data Entry)'!D",IFERROR(SUM(MATCH(A119,'UNITCOST ITEMS (Data Entry)'!$A$3:$A$504,0),2),""))),""))</f>
        <v/>
      </c>
      <c r="C119" s="236" t="str">
        <f ca="1">IF(IFERROR(INDIRECT(CONCATENATE("'UNITCOST ITEMS (Data Entry)'!E",IFERROR(SUM(MATCH(A119,'UNITCOST ITEMS (Data Entry)'!$A$3:$A$504,0),2),""))),"")=0,"",IFERROR(INDIRECT(CONCATENATE("'UNITCOST ITEMS (Data Entry)'!E",IFERROR(SUM(MATCH(A119,'UNITCOST ITEMS (Data Entry)'!$A$3:$A$504,0),2),""))),""))</f>
        <v/>
      </c>
      <c r="D119" s="237"/>
      <c r="E119" s="159" t="str">
        <f ca="1">IF(IFERROR(INDIRECT(CONCATENATE("'UNITCOST ITEMS (Data Entry)'!F",IFERROR(SUM(MATCH(A119,'UNITCOST ITEMS (Data Entry)'!$A$3:$A$504,0),2),""))),"")=0,"",IFERROR(INDIRECT(CONCATENATE("'UNITCOST ITEMS (Data Entry)'!F",IFERROR(SUM(MATCH(A119,'UNITCOST ITEMS (Data Entry)'!$A$3:$A$504,0),2),""))),""))</f>
        <v/>
      </c>
      <c r="F119" s="159" t="str">
        <f ca="1">IF(IFERROR(INDIRECT(CONCATENATE("'UNITCOST ITEMS (Data Entry)'!G",IFERROR(SUM(MATCH(A119,'UNITCOST ITEMS (Data Entry)'!$A$3:$A$504,0),2),""))),"")=0,"",IFERROR(INDIRECT(CONCATENATE("'UNITCOST ITEMS (Data Entry)'!G",IFERROR(SUM(MATCH(A119,'UNITCOST ITEMS (Data Entry)'!$A$3:$A$504,0),2),""))),""))</f>
        <v/>
      </c>
      <c r="G119" s="152" t="str">
        <f ca="1">IF(IFERROR(INDIRECT(CONCATENATE("'UNITCOST ITEMS (Data Entry)'!H",IFERROR(SUM(MATCH(A119,'UNITCOST ITEMS (Data Entry)'!$A$3:$A$504,0),2),""))),"")=0,"",IFERROR(INDIRECT(CONCATENATE("'UNITCOST ITEMS (Data Entry)'!H",IFERROR(SUM(MATCH(A119,'UNITCOST ITEMS (Data Entry)'!$A$3:$A$504,0),2),""))),""))</f>
        <v/>
      </c>
      <c r="H119" s="152" t="str">
        <f ca="1">IF(IFERROR(INDIRECT(CONCATENATE("'UNITCOST ITEMS (Data Entry)'!I",IFERROR(SUM(MATCH(A119,'UNITCOST ITEMS (Data Entry)'!$A$3:$A$504,0),2),""))),"")=0,"",IFERROR(INDIRECT(CONCATENATE("'UNITCOST ITEMS (Data Entry)'!I",IFERROR(SUM(MATCH(A119,'UNITCOST ITEMS (Data Entry)'!$A$3:$A$504,0),2),""))),""))</f>
        <v/>
      </c>
      <c r="I119" s="153" t="str">
        <f ca="1">IF(K119=2,"",IF(IFERROR(INDIRECT(CONCATENATE("'UNITCOST ITEMS (Data Entry)'!J",IFERROR(SUM(MATCH(A119,'UNITCOST ITEMS (Data Entry)'!$A$3:$A$504,0),2),""))),"")=0,"",IFERROR(INDIRECT(CONCATENATE("'UNITCOST ITEMS (Data Entry)'!J",IFERROR(SUM(MATCH(A119,'UNITCOST ITEMS (Data Entry)'!$A$3:$A$504,0),2),""))),"")))</f>
        <v/>
      </c>
      <c r="J119" s="89"/>
      <c r="K119" s="149" t="str">
        <f ca="1">IF(IFERROR(INDIRECT(CONCATENATE("'UNITCOST ITEMS (Data Entry)'!C",IFERROR(SUM(MATCH(A119,'UNITCOST ITEMS (Data Entry)'!$A$3:$A$504,0),2),""))),"")=0,"",IFERROR(INDIRECT(CONCATENATE("'UNITCOST ITEMS (Data Entry)'!C",IFERROR(SUM(MATCH(A119,'UNITCOST ITEMS (Data Entry)'!$A$3:$A$504,0),2),""))),""))</f>
        <v/>
      </c>
      <c r="L119" s="85" t="str">
        <f t="shared" ca="1" si="2"/>
        <v/>
      </c>
    </row>
    <row r="120" spans="1:12" s="72" customFormat="1" ht="15" customHeight="1" x14ac:dyDescent="0.25">
      <c r="A120" s="148">
        <f t="shared" si="3"/>
        <v>112</v>
      </c>
      <c r="B120" s="156" t="str">
        <f ca="1">IF(IFERROR(INDIRECT(CONCATENATE("'UNITCOST ITEMS (Data Entry)'!D",IFERROR(SUM(MATCH(A120,'UNITCOST ITEMS (Data Entry)'!$A$3:$A$504,0),2),""))),"")=0,"",IFERROR(INDIRECT(CONCATENATE("'UNITCOST ITEMS (Data Entry)'!D",IFERROR(SUM(MATCH(A120,'UNITCOST ITEMS (Data Entry)'!$A$3:$A$504,0),2),""))),""))</f>
        <v/>
      </c>
      <c r="C120" s="236" t="str">
        <f ca="1">IF(IFERROR(INDIRECT(CONCATENATE("'UNITCOST ITEMS (Data Entry)'!E",IFERROR(SUM(MATCH(A120,'UNITCOST ITEMS (Data Entry)'!$A$3:$A$504,0),2),""))),"")=0,"",IFERROR(INDIRECT(CONCATENATE("'UNITCOST ITEMS (Data Entry)'!E",IFERROR(SUM(MATCH(A120,'UNITCOST ITEMS (Data Entry)'!$A$3:$A$504,0),2),""))),""))</f>
        <v/>
      </c>
      <c r="D120" s="237"/>
      <c r="E120" s="159" t="str">
        <f ca="1">IF(IFERROR(INDIRECT(CONCATENATE("'UNITCOST ITEMS (Data Entry)'!F",IFERROR(SUM(MATCH(A120,'UNITCOST ITEMS (Data Entry)'!$A$3:$A$504,0),2),""))),"")=0,"",IFERROR(INDIRECT(CONCATENATE("'UNITCOST ITEMS (Data Entry)'!F",IFERROR(SUM(MATCH(A120,'UNITCOST ITEMS (Data Entry)'!$A$3:$A$504,0),2),""))),""))</f>
        <v/>
      </c>
      <c r="F120" s="159" t="str">
        <f ca="1">IF(IFERROR(INDIRECT(CONCATENATE("'UNITCOST ITEMS (Data Entry)'!G",IFERROR(SUM(MATCH(A120,'UNITCOST ITEMS (Data Entry)'!$A$3:$A$504,0),2),""))),"")=0,"",IFERROR(INDIRECT(CONCATENATE("'UNITCOST ITEMS (Data Entry)'!G",IFERROR(SUM(MATCH(A120,'UNITCOST ITEMS (Data Entry)'!$A$3:$A$504,0),2),""))),""))</f>
        <v/>
      </c>
      <c r="G120" s="152" t="str">
        <f ca="1">IF(IFERROR(INDIRECT(CONCATENATE("'UNITCOST ITEMS (Data Entry)'!H",IFERROR(SUM(MATCH(A120,'UNITCOST ITEMS (Data Entry)'!$A$3:$A$504,0),2),""))),"")=0,"",IFERROR(INDIRECT(CONCATENATE("'UNITCOST ITEMS (Data Entry)'!H",IFERROR(SUM(MATCH(A120,'UNITCOST ITEMS (Data Entry)'!$A$3:$A$504,0),2),""))),""))</f>
        <v/>
      </c>
      <c r="H120" s="152" t="str">
        <f ca="1">IF(IFERROR(INDIRECT(CONCATENATE("'UNITCOST ITEMS (Data Entry)'!I",IFERROR(SUM(MATCH(A120,'UNITCOST ITEMS (Data Entry)'!$A$3:$A$504,0),2),""))),"")=0,"",IFERROR(INDIRECT(CONCATENATE("'UNITCOST ITEMS (Data Entry)'!I",IFERROR(SUM(MATCH(A120,'UNITCOST ITEMS (Data Entry)'!$A$3:$A$504,0),2),""))),""))</f>
        <v/>
      </c>
      <c r="I120" s="153" t="str">
        <f ca="1">IF(K120=2,"",IF(IFERROR(INDIRECT(CONCATENATE("'UNITCOST ITEMS (Data Entry)'!J",IFERROR(SUM(MATCH(A120,'UNITCOST ITEMS (Data Entry)'!$A$3:$A$504,0),2),""))),"")=0,"",IFERROR(INDIRECT(CONCATENATE("'UNITCOST ITEMS (Data Entry)'!J",IFERROR(SUM(MATCH(A120,'UNITCOST ITEMS (Data Entry)'!$A$3:$A$504,0),2),""))),"")))</f>
        <v/>
      </c>
      <c r="J120" s="89"/>
      <c r="K120" s="149" t="str">
        <f ca="1">IF(IFERROR(INDIRECT(CONCATENATE("'UNITCOST ITEMS (Data Entry)'!C",IFERROR(SUM(MATCH(A120,'UNITCOST ITEMS (Data Entry)'!$A$3:$A$504,0),2),""))),"")=0,"",IFERROR(INDIRECT(CONCATENATE("'UNITCOST ITEMS (Data Entry)'!C",IFERROR(SUM(MATCH(A120,'UNITCOST ITEMS (Data Entry)'!$A$3:$A$504,0),2),""))),""))</f>
        <v/>
      </c>
      <c r="L120" s="85" t="str">
        <f t="shared" ca="1" si="2"/>
        <v/>
      </c>
    </row>
    <row r="121" spans="1:12" s="72" customFormat="1" ht="15" customHeight="1" x14ac:dyDescent="0.25">
      <c r="A121" s="148">
        <f t="shared" si="3"/>
        <v>113</v>
      </c>
      <c r="B121" s="156" t="str">
        <f ca="1">IF(IFERROR(INDIRECT(CONCATENATE("'UNITCOST ITEMS (Data Entry)'!D",IFERROR(SUM(MATCH(A121,'UNITCOST ITEMS (Data Entry)'!$A$3:$A$504,0),2),""))),"")=0,"",IFERROR(INDIRECT(CONCATENATE("'UNITCOST ITEMS (Data Entry)'!D",IFERROR(SUM(MATCH(A121,'UNITCOST ITEMS (Data Entry)'!$A$3:$A$504,0),2),""))),""))</f>
        <v/>
      </c>
      <c r="C121" s="236" t="str">
        <f ca="1">IF(IFERROR(INDIRECT(CONCATENATE("'UNITCOST ITEMS (Data Entry)'!E",IFERROR(SUM(MATCH(A121,'UNITCOST ITEMS (Data Entry)'!$A$3:$A$504,0),2),""))),"")=0,"",IFERROR(INDIRECT(CONCATENATE("'UNITCOST ITEMS (Data Entry)'!E",IFERROR(SUM(MATCH(A121,'UNITCOST ITEMS (Data Entry)'!$A$3:$A$504,0),2),""))),""))</f>
        <v/>
      </c>
      <c r="D121" s="237"/>
      <c r="E121" s="159" t="str">
        <f ca="1">IF(IFERROR(INDIRECT(CONCATENATE("'UNITCOST ITEMS (Data Entry)'!F",IFERROR(SUM(MATCH(A121,'UNITCOST ITEMS (Data Entry)'!$A$3:$A$504,0),2),""))),"")=0,"",IFERROR(INDIRECT(CONCATENATE("'UNITCOST ITEMS (Data Entry)'!F",IFERROR(SUM(MATCH(A121,'UNITCOST ITEMS (Data Entry)'!$A$3:$A$504,0),2),""))),""))</f>
        <v/>
      </c>
      <c r="F121" s="159" t="str">
        <f ca="1">IF(IFERROR(INDIRECT(CONCATENATE("'UNITCOST ITEMS (Data Entry)'!G",IFERROR(SUM(MATCH(A121,'UNITCOST ITEMS (Data Entry)'!$A$3:$A$504,0),2),""))),"")=0,"",IFERROR(INDIRECT(CONCATENATE("'UNITCOST ITEMS (Data Entry)'!G",IFERROR(SUM(MATCH(A121,'UNITCOST ITEMS (Data Entry)'!$A$3:$A$504,0),2),""))),""))</f>
        <v/>
      </c>
      <c r="G121" s="152" t="str">
        <f ca="1">IF(IFERROR(INDIRECT(CONCATENATE("'UNITCOST ITEMS (Data Entry)'!H",IFERROR(SUM(MATCH(A121,'UNITCOST ITEMS (Data Entry)'!$A$3:$A$504,0),2),""))),"")=0,"",IFERROR(INDIRECT(CONCATENATE("'UNITCOST ITEMS (Data Entry)'!H",IFERROR(SUM(MATCH(A121,'UNITCOST ITEMS (Data Entry)'!$A$3:$A$504,0),2),""))),""))</f>
        <v/>
      </c>
      <c r="H121" s="152" t="str">
        <f ca="1">IF(IFERROR(INDIRECT(CONCATENATE("'UNITCOST ITEMS (Data Entry)'!I",IFERROR(SUM(MATCH(A121,'UNITCOST ITEMS (Data Entry)'!$A$3:$A$504,0),2),""))),"")=0,"",IFERROR(INDIRECT(CONCATENATE("'UNITCOST ITEMS (Data Entry)'!I",IFERROR(SUM(MATCH(A121,'UNITCOST ITEMS (Data Entry)'!$A$3:$A$504,0),2),""))),""))</f>
        <v/>
      </c>
      <c r="I121" s="153" t="str">
        <f ca="1">IF(K121=2,"",IF(IFERROR(INDIRECT(CONCATENATE("'UNITCOST ITEMS (Data Entry)'!J",IFERROR(SUM(MATCH(A121,'UNITCOST ITEMS (Data Entry)'!$A$3:$A$504,0),2),""))),"")=0,"",IFERROR(INDIRECT(CONCATENATE("'UNITCOST ITEMS (Data Entry)'!J",IFERROR(SUM(MATCH(A121,'UNITCOST ITEMS (Data Entry)'!$A$3:$A$504,0),2),""))),"")))</f>
        <v/>
      </c>
      <c r="J121" s="89"/>
      <c r="K121" s="149" t="str">
        <f ca="1">IF(IFERROR(INDIRECT(CONCATENATE("'UNITCOST ITEMS (Data Entry)'!C",IFERROR(SUM(MATCH(A121,'UNITCOST ITEMS (Data Entry)'!$A$3:$A$504,0),2),""))),"")=0,"",IFERROR(INDIRECT(CONCATENATE("'UNITCOST ITEMS (Data Entry)'!C",IFERROR(SUM(MATCH(A121,'UNITCOST ITEMS (Data Entry)'!$A$3:$A$504,0),2),""))),""))</f>
        <v/>
      </c>
      <c r="L121" s="85" t="str">
        <f t="shared" ca="1" si="2"/>
        <v/>
      </c>
    </row>
    <row r="122" spans="1:12" s="72" customFormat="1" ht="15" customHeight="1" x14ac:dyDescent="0.25">
      <c r="A122" s="148">
        <f t="shared" si="3"/>
        <v>114</v>
      </c>
      <c r="B122" s="156" t="str">
        <f ca="1">IF(IFERROR(INDIRECT(CONCATENATE("'UNITCOST ITEMS (Data Entry)'!D",IFERROR(SUM(MATCH(A122,'UNITCOST ITEMS (Data Entry)'!$A$3:$A$504,0),2),""))),"")=0,"",IFERROR(INDIRECT(CONCATENATE("'UNITCOST ITEMS (Data Entry)'!D",IFERROR(SUM(MATCH(A122,'UNITCOST ITEMS (Data Entry)'!$A$3:$A$504,0),2),""))),""))</f>
        <v/>
      </c>
      <c r="C122" s="236" t="str">
        <f ca="1">IF(IFERROR(INDIRECT(CONCATENATE("'UNITCOST ITEMS (Data Entry)'!E",IFERROR(SUM(MATCH(A122,'UNITCOST ITEMS (Data Entry)'!$A$3:$A$504,0),2),""))),"")=0,"",IFERROR(INDIRECT(CONCATENATE("'UNITCOST ITEMS (Data Entry)'!E",IFERROR(SUM(MATCH(A122,'UNITCOST ITEMS (Data Entry)'!$A$3:$A$504,0),2),""))),""))</f>
        <v/>
      </c>
      <c r="D122" s="237"/>
      <c r="E122" s="159" t="str">
        <f ca="1">IF(IFERROR(INDIRECT(CONCATENATE("'UNITCOST ITEMS (Data Entry)'!F",IFERROR(SUM(MATCH(A122,'UNITCOST ITEMS (Data Entry)'!$A$3:$A$504,0),2),""))),"")=0,"",IFERROR(INDIRECT(CONCATENATE("'UNITCOST ITEMS (Data Entry)'!F",IFERROR(SUM(MATCH(A122,'UNITCOST ITEMS (Data Entry)'!$A$3:$A$504,0),2),""))),""))</f>
        <v/>
      </c>
      <c r="F122" s="159" t="str">
        <f ca="1">IF(IFERROR(INDIRECT(CONCATENATE("'UNITCOST ITEMS (Data Entry)'!G",IFERROR(SUM(MATCH(A122,'UNITCOST ITEMS (Data Entry)'!$A$3:$A$504,0),2),""))),"")=0,"",IFERROR(INDIRECT(CONCATENATE("'UNITCOST ITEMS (Data Entry)'!G",IFERROR(SUM(MATCH(A122,'UNITCOST ITEMS (Data Entry)'!$A$3:$A$504,0),2),""))),""))</f>
        <v/>
      </c>
      <c r="G122" s="152" t="str">
        <f ca="1">IF(IFERROR(INDIRECT(CONCATENATE("'UNITCOST ITEMS (Data Entry)'!H",IFERROR(SUM(MATCH(A122,'UNITCOST ITEMS (Data Entry)'!$A$3:$A$504,0),2),""))),"")=0,"",IFERROR(INDIRECT(CONCATENATE("'UNITCOST ITEMS (Data Entry)'!H",IFERROR(SUM(MATCH(A122,'UNITCOST ITEMS (Data Entry)'!$A$3:$A$504,0),2),""))),""))</f>
        <v/>
      </c>
      <c r="H122" s="152" t="str">
        <f ca="1">IF(IFERROR(INDIRECT(CONCATENATE("'UNITCOST ITEMS (Data Entry)'!I",IFERROR(SUM(MATCH(A122,'UNITCOST ITEMS (Data Entry)'!$A$3:$A$504,0),2),""))),"")=0,"",IFERROR(INDIRECT(CONCATENATE("'UNITCOST ITEMS (Data Entry)'!I",IFERROR(SUM(MATCH(A122,'UNITCOST ITEMS (Data Entry)'!$A$3:$A$504,0),2),""))),""))</f>
        <v/>
      </c>
      <c r="I122" s="153" t="str">
        <f ca="1">IF(K122=2,"",IF(IFERROR(INDIRECT(CONCATENATE("'UNITCOST ITEMS (Data Entry)'!J",IFERROR(SUM(MATCH(A122,'UNITCOST ITEMS (Data Entry)'!$A$3:$A$504,0),2),""))),"")=0,"",IFERROR(INDIRECT(CONCATENATE("'UNITCOST ITEMS (Data Entry)'!J",IFERROR(SUM(MATCH(A122,'UNITCOST ITEMS (Data Entry)'!$A$3:$A$504,0),2),""))),"")))</f>
        <v/>
      </c>
      <c r="J122" s="89"/>
      <c r="K122" s="149" t="str">
        <f ca="1">IF(IFERROR(INDIRECT(CONCATENATE("'UNITCOST ITEMS (Data Entry)'!C",IFERROR(SUM(MATCH(A122,'UNITCOST ITEMS (Data Entry)'!$A$3:$A$504,0),2),""))),"")=0,"",IFERROR(INDIRECT(CONCATENATE("'UNITCOST ITEMS (Data Entry)'!C",IFERROR(SUM(MATCH(A122,'UNITCOST ITEMS (Data Entry)'!$A$3:$A$504,0),2),""))),""))</f>
        <v/>
      </c>
      <c r="L122" s="85" t="str">
        <f t="shared" ca="1" si="2"/>
        <v/>
      </c>
    </row>
    <row r="123" spans="1:12" s="72" customFormat="1" ht="15" customHeight="1" x14ac:dyDescent="0.25">
      <c r="A123" s="148">
        <f t="shared" si="3"/>
        <v>115</v>
      </c>
      <c r="B123" s="156" t="str">
        <f ca="1">IF(IFERROR(INDIRECT(CONCATENATE("'UNITCOST ITEMS (Data Entry)'!D",IFERROR(SUM(MATCH(A123,'UNITCOST ITEMS (Data Entry)'!$A$3:$A$504,0),2),""))),"")=0,"",IFERROR(INDIRECT(CONCATENATE("'UNITCOST ITEMS (Data Entry)'!D",IFERROR(SUM(MATCH(A123,'UNITCOST ITEMS (Data Entry)'!$A$3:$A$504,0),2),""))),""))</f>
        <v/>
      </c>
      <c r="C123" s="236" t="str">
        <f ca="1">IF(IFERROR(INDIRECT(CONCATENATE("'UNITCOST ITEMS (Data Entry)'!E",IFERROR(SUM(MATCH(A123,'UNITCOST ITEMS (Data Entry)'!$A$3:$A$504,0),2),""))),"")=0,"",IFERROR(INDIRECT(CONCATENATE("'UNITCOST ITEMS (Data Entry)'!E",IFERROR(SUM(MATCH(A123,'UNITCOST ITEMS (Data Entry)'!$A$3:$A$504,0),2),""))),""))</f>
        <v/>
      </c>
      <c r="D123" s="237"/>
      <c r="E123" s="159" t="str">
        <f ca="1">IF(IFERROR(INDIRECT(CONCATENATE("'UNITCOST ITEMS (Data Entry)'!F",IFERROR(SUM(MATCH(A123,'UNITCOST ITEMS (Data Entry)'!$A$3:$A$504,0),2),""))),"")=0,"",IFERROR(INDIRECT(CONCATENATE("'UNITCOST ITEMS (Data Entry)'!F",IFERROR(SUM(MATCH(A123,'UNITCOST ITEMS (Data Entry)'!$A$3:$A$504,0),2),""))),""))</f>
        <v/>
      </c>
      <c r="F123" s="159" t="str">
        <f ca="1">IF(IFERROR(INDIRECT(CONCATENATE("'UNITCOST ITEMS (Data Entry)'!G",IFERROR(SUM(MATCH(A123,'UNITCOST ITEMS (Data Entry)'!$A$3:$A$504,0),2),""))),"")=0,"",IFERROR(INDIRECT(CONCATENATE("'UNITCOST ITEMS (Data Entry)'!G",IFERROR(SUM(MATCH(A123,'UNITCOST ITEMS (Data Entry)'!$A$3:$A$504,0),2),""))),""))</f>
        <v/>
      </c>
      <c r="G123" s="152" t="str">
        <f ca="1">IF(IFERROR(INDIRECT(CONCATENATE("'UNITCOST ITEMS (Data Entry)'!H",IFERROR(SUM(MATCH(A123,'UNITCOST ITEMS (Data Entry)'!$A$3:$A$504,0),2),""))),"")=0,"",IFERROR(INDIRECT(CONCATENATE("'UNITCOST ITEMS (Data Entry)'!H",IFERROR(SUM(MATCH(A123,'UNITCOST ITEMS (Data Entry)'!$A$3:$A$504,0),2),""))),""))</f>
        <v/>
      </c>
      <c r="H123" s="152" t="str">
        <f ca="1">IF(IFERROR(INDIRECT(CONCATENATE("'UNITCOST ITEMS (Data Entry)'!I",IFERROR(SUM(MATCH(A123,'UNITCOST ITEMS (Data Entry)'!$A$3:$A$504,0),2),""))),"")=0,"",IFERROR(INDIRECT(CONCATENATE("'UNITCOST ITEMS (Data Entry)'!I",IFERROR(SUM(MATCH(A123,'UNITCOST ITEMS (Data Entry)'!$A$3:$A$504,0),2),""))),""))</f>
        <v/>
      </c>
      <c r="I123" s="153" t="str">
        <f ca="1">IF(K123=2,"",IF(IFERROR(INDIRECT(CONCATENATE("'UNITCOST ITEMS (Data Entry)'!J",IFERROR(SUM(MATCH(A123,'UNITCOST ITEMS (Data Entry)'!$A$3:$A$504,0),2),""))),"")=0,"",IFERROR(INDIRECT(CONCATENATE("'UNITCOST ITEMS (Data Entry)'!J",IFERROR(SUM(MATCH(A123,'UNITCOST ITEMS (Data Entry)'!$A$3:$A$504,0),2),""))),"")))</f>
        <v/>
      </c>
      <c r="J123" s="89"/>
      <c r="K123" s="149" t="str">
        <f ca="1">IF(IFERROR(INDIRECT(CONCATENATE("'UNITCOST ITEMS (Data Entry)'!C",IFERROR(SUM(MATCH(A123,'UNITCOST ITEMS (Data Entry)'!$A$3:$A$504,0),2),""))),"")=0,"",IFERROR(INDIRECT(CONCATENATE("'UNITCOST ITEMS (Data Entry)'!C",IFERROR(SUM(MATCH(A123,'UNITCOST ITEMS (Data Entry)'!$A$3:$A$504,0),2),""))),""))</f>
        <v/>
      </c>
      <c r="L123" s="85" t="str">
        <f t="shared" ca="1" si="2"/>
        <v/>
      </c>
    </row>
    <row r="124" spans="1:12" s="72" customFormat="1" ht="15" customHeight="1" x14ac:dyDescent="0.25">
      <c r="A124" s="148">
        <f t="shared" si="3"/>
        <v>116</v>
      </c>
      <c r="B124" s="156" t="str">
        <f ca="1">IF(IFERROR(INDIRECT(CONCATENATE("'UNITCOST ITEMS (Data Entry)'!D",IFERROR(SUM(MATCH(A124,'UNITCOST ITEMS (Data Entry)'!$A$3:$A$504,0),2),""))),"")=0,"",IFERROR(INDIRECT(CONCATENATE("'UNITCOST ITEMS (Data Entry)'!D",IFERROR(SUM(MATCH(A124,'UNITCOST ITEMS (Data Entry)'!$A$3:$A$504,0),2),""))),""))</f>
        <v/>
      </c>
      <c r="C124" s="236" t="str">
        <f ca="1">IF(IFERROR(INDIRECT(CONCATENATE("'UNITCOST ITEMS (Data Entry)'!E",IFERROR(SUM(MATCH(A124,'UNITCOST ITEMS (Data Entry)'!$A$3:$A$504,0),2),""))),"")=0,"",IFERROR(INDIRECT(CONCATENATE("'UNITCOST ITEMS (Data Entry)'!E",IFERROR(SUM(MATCH(A124,'UNITCOST ITEMS (Data Entry)'!$A$3:$A$504,0),2),""))),""))</f>
        <v/>
      </c>
      <c r="D124" s="237"/>
      <c r="E124" s="159" t="str">
        <f ca="1">IF(IFERROR(INDIRECT(CONCATENATE("'UNITCOST ITEMS (Data Entry)'!F",IFERROR(SUM(MATCH(A124,'UNITCOST ITEMS (Data Entry)'!$A$3:$A$504,0),2),""))),"")=0,"",IFERROR(INDIRECT(CONCATENATE("'UNITCOST ITEMS (Data Entry)'!F",IFERROR(SUM(MATCH(A124,'UNITCOST ITEMS (Data Entry)'!$A$3:$A$504,0),2),""))),""))</f>
        <v/>
      </c>
      <c r="F124" s="159" t="str">
        <f ca="1">IF(IFERROR(INDIRECT(CONCATENATE("'UNITCOST ITEMS (Data Entry)'!G",IFERROR(SUM(MATCH(A124,'UNITCOST ITEMS (Data Entry)'!$A$3:$A$504,0),2),""))),"")=0,"",IFERROR(INDIRECT(CONCATENATE("'UNITCOST ITEMS (Data Entry)'!G",IFERROR(SUM(MATCH(A124,'UNITCOST ITEMS (Data Entry)'!$A$3:$A$504,0),2),""))),""))</f>
        <v/>
      </c>
      <c r="G124" s="152" t="str">
        <f ca="1">IF(IFERROR(INDIRECT(CONCATENATE("'UNITCOST ITEMS (Data Entry)'!H",IFERROR(SUM(MATCH(A124,'UNITCOST ITEMS (Data Entry)'!$A$3:$A$504,0),2),""))),"")=0,"",IFERROR(INDIRECT(CONCATENATE("'UNITCOST ITEMS (Data Entry)'!H",IFERROR(SUM(MATCH(A124,'UNITCOST ITEMS (Data Entry)'!$A$3:$A$504,0),2),""))),""))</f>
        <v/>
      </c>
      <c r="H124" s="152" t="str">
        <f ca="1">IF(IFERROR(INDIRECT(CONCATENATE("'UNITCOST ITEMS (Data Entry)'!I",IFERROR(SUM(MATCH(A124,'UNITCOST ITEMS (Data Entry)'!$A$3:$A$504,0),2),""))),"")=0,"",IFERROR(INDIRECT(CONCATENATE("'UNITCOST ITEMS (Data Entry)'!I",IFERROR(SUM(MATCH(A124,'UNITCOST ITEMS (Data Entry)'!$A$3:$A$504,0),2),""))),""))</f>
        <v/>
      </c>
      <c r="I124" s="153" t="str">
        <f ca="1">IF(K124=2,"",IF(IFERROR(INDIRECT(CONCATENATE("'UNITCOST ITEMS (Data Entry)'!J",IFERROR(SUM(MATCH(A124,'UNITCOST ITEMS (Data Entry)'!$A$3:$A$504,0),2),""))),"")=0,"",IFERROR(INDIRECT(CONCATENATE("'UNITCOST ITEMS (Data Entry)'!J",IFERROR(SUM(MATCH(A124,'UNITCOST ITEMS (Data Entry)'!$A$3:$A$504,0),2),""))),"")))</f>
        <v/>
      </c>
      <c r="J124" s="89"/>
      <c r="K124" s="149" t="str">
        <f ca="1">IF(IFERROR(INDIRECT(CONCATENATE("'UNITCOST ITEMS (Data Entry)'!C",IFERROR(SUM(MATCH(A124,'UNITCOST ITEMS (Data Entry)'!$A$3:$A$504,0),2),""))),"")=0,"",IFERROR(INDIRECT(CONCATENATE("'UNITCOST ITEMS (Data Entry)'!C",IFERROR(SUM(MATCH(A124,'UNITCOST ITEMS (Data Entry)'!$A$3:$A$504,0),2),""))),""))</f>
        <v/>
      </c>
      <c r="L124" s="85" t="str">
        <f t="shared" ca="1" si="2"/>
        <v/>
      </c>
    </row>
    <row r="125" spans="1:12" s="72" customFormat="1" ht="15" customHeight="1" x14ac:dyDescent="0.25">
      <c r="A125" s="148">
        <f t="shared" si="3"/>
        <v>117</v>
      </c>
      <c r="B125" s="156" t="str">
        <f ca="1">IF(IFERROR(INDIRECT(CONCATENATE("'UNITCOST ITEMS (Data Entry)'!D",IFERROR(SUM(MATCH(A125,'UNITCOST ITEMS (Data Entry)'!$A$3:$A$504,0),2),""))),"")=0,"",IFERROR(INDIRECT(CONCATENATE("'UNITCOST ITEMS (Data Entry)'!D",IFERROR(SUM(MATCH(A125,'UNITCOST ITEMS (Data Entry)'!$A$3:$A$504,0),2),""))),""))</f>
        <v/>
      </c>
      <c r="C125" s="236" t="str">
        <f ca="1">IF(IFERROR(INDIRECT(CONCATENATE("'UNITCOST ITEMS (Data Entry)'!E",IFERROR(SUM(MATCH(A125,'UNITCOST ITEMS (Data Entry)'!$A$3:$A$504,0),2),""))),"")=0,"",IFERROR(INDIRECT(CONCATENATE("'UNITCOST ITEMS (Data Entry)'!E",IFERROR(SUM(MATCH(A125,'UNITCOST ITEMS (Data Entry)'!$A$3:$A$504,0),2),""))),""))</f>
        <v/>
      </c>
      <c r="D125" s="237"/>
      <c r="E125" s="159" t="str">
        <f ca="1">IF(IFERROR(INDIRECT(CONCATENATE("'UNITCOST ITEMS (Data Entry)'!F",IFERROR(SUM(MATCH(A125,'UNITCOST ITEMS (Data Entry)'!$A$3:$A$504,0),2),""))),"")=0,"",IFERROR(INDIRECT(CONCATENATE("'UNITCOST ITEMS (Data Entry)'!F",IFERROR(SUM(MATCH(A125,'UNITCOST ITEMS (Data Entry)'!$A$3:$A$504,0),2),""))),""))</f>
        <v/>
      </c>
      <c r="F125" s="159" t="str">
        <f ca="1">IF(IFERROR(INDIRECT(CONCATENATE("'UNITCOST ITEMS (Data Entry)'!G",IFERROR(SUM(MATCH(A125,'UNITCOST ITEMS (Data Entry)'!$A$3:$A$504,0),2),""))),"")=0,"",IFERROR(INDIRECT(CONCATENATE("'UNITCOST ITEMS (Data Entry)'!G",IFERROR(SUM(MATCH(A125,'UNITCOST ITEMS (Data Entry)'!$A$3:$A$504,0),2),""))),""))</f>
        <v/>
      </c>
      <c r="G125" s="152" t="str">
        <f ca="1">IF(IFERROR(INDIRECT(CONCATENATE("'UNITCOST ITEMS (Data Entry)'!H",IFERROR(SUM(MATCH(A125,'UNITCOST ITEMS (Data Entry)'!$A$3:$A$504,0),2),""))),"")=0,"",IFERROR(INDIRECT(CONCATENATE("'UNITCOST ITEMS (Data Entry)'!H",IFERROR(SUM(MATCH(A125,'UNITCOST ITEMS (Data Entry)'!$A$3:$A$504,0),2),""))),""))</f>
        <v/>
      </c>
      <c r="H125" s="152" t="str">
        <f ca="1">IF(IFERROR(INDIRECT(CONCATENATE("'UNITCOST ITEMS (Data Entry)'!I",IFERROR(SUM(MATCH(A125,'UNITCOST ITEMS (Data Entry)'!$A$3:$A$504,0),2),""))),"")=0,"",IFERROR(INDIRECT(CONCATENATE("'UNITCOST ITEMS (Data Entry)'!I",IFERROR(SUM(MATCH(A125,'UNITCOST ITEMS (Data Entry)'!$A$3:$A$504,0),2),""))),""))</f>
        <v/>
      </c>
      <c r="I125" s="153" t="str">
        <f ca="1">IF(K125=2,"",IF(IFERROR(INDIRECT(CONCATENATE("'UNITCOST ITEMS (Data Entry)'!J",IFERROR(SUM(MATCH(A125,'UNITCOST ITEMS (Data Entry)'!$A$3:$A$504,0),2),""))),"")=0,"",IFERROR(INDIRECT(CONCATENATE("'UNITCOST ITEMS (Data Entry)'!J",IFERROR(SUM(MATCH(A125,'UNITCOST ITEMS (Data Entry)'!$A$3:$A$504,0),2),""))),"")))</f>
        <v/>
      </c>
      <c r="J125" s="89"/>
      <c r="K125" s="149" t="str">
        <f ca="1">IF(IFERROR(INDIRECT(CONCATENATE("'UNITCOST ITEMS (Data Entry)'!C",IFERROR(SUM(MATCH(A125,'UNITCOST ITEMS (Data Entry)'!$A$3:$A$504,0),2),""))),"")=0,"",IFERROR(INDIRECT(CONCATENATE("'UNITCOST ITEMS (Data Entry)'!C",IFERROR(SUM(MATCH(A125,'UNITCOST ITEMS (Data Entry)'!$A$3:$A$504,0),2),""))),""))</f>
        <v/>
      </c>
      <c r="L125" s="85" t="str">
        <f t="shared" ca="1" si="2"/>
        <v/>
      </c>
    </row>
    <row r="126" spans="1:12" s="72" customFormat="1" ht="15" customHeight="1" x14ac:dyDescent="0.25">
      <c r="A126" s="148">
        <f t="shared" si="3"/>
        <v>118</v>
      </c>
      <c r="B126" s="156" t="str">
        <f ca="1">IF(IFERROR(INDIRECT(CONCATENATE("'UNITCOST ITEMS (Data Entry)'!D",IFERROR(SUM(MATCH(A126,'UNITCOST ITEMS (Data Entry)'!$A$3:$A$504,0),2),""))),"")=0,"",IFERROR(INDIRECT(CONCATENATE("'UNITCOST ITEMS (Data Entry)'!D",IFERROR(SUM(MATCH(A126,'UNITCOST ITEMS (Data Entry)'!$A$3:$A$504,0),2),""))),""))</f>
        <v/>
      </c>
      <c r="C126" s="236" t="str">
        <f ca="1">IF(IFERROR(INDIRECT(CONCATENATE("'UNITCOST ITEMS (Data Entry)'!E",IFERROR(SUM(MATCH(A126,'UNITCOST ITEMS (Data Entry)'!$A$3:$A$504,0),2),""))),"")=0,"",IFERROR(INDIRECT(CONCATENATE("'UNITCOST ITEMS (Data Entry)'!E",IFERROR(SUM(MATCH(A126,'UNITCOST ITEMS (Data Entry)'!$A$3:$A$504,0),2),""))),""))</f>
        <v/>
      </c>
      <c r="D126" s="237"/>
      <c r="E126" s="159" t="str">
        <f ca="1">IF(IFERROR(INDIRECT(CONCATENATE("'UNITCOST ITEMS (Data Entry)'!F",IFERROR(SUM(MATCH(A126,'UNITCOST ITEMS (Data Entry)'!$A$3:$A$504,0),2),""))),"")=0,"",IFERROR(INDIRECT(CONCATENATE("'UNITCOST ITEMS (Data Entry)'!F",IFERROR(SUM(MATCH(A126,'UNITCOST ITEMS (Data Entry)'!$A$3:$A$504,0),2),""))),""))</f>
        <v/>
      </c>
      <c r="F126" s="159" t="str">
        <f ca="1">IF(IFERROR(INDIRECT(CONCATENATE("'UNITCOST ITEMS (Data Entry)'!G",IFERROR(SUM(MATCH(A126,'UNITCOST ITEMS (Data Entry)'!$A$3:$A$504,0),2),""))),"")=0,"",IFERROR(INDIRECT(CONCATENATE("'UNITCOST ITEMS (Data Entry)'!G",IFERROR(SUM(MATCH(A126,'UNITCOST ITEMS (Data Entry)'!$A$3:$A$504,0),2),""))),""))</f>
        <v/>
      </c>
      <c r="G126" s="152" t="str">
        <f ca="1">IF(IFERROR(INDIRECT(CONCATENATE("'UNITCOST ITEMS (Data Entry)'!H",IFERROR(SUM(MATCH(A126,'UNITCOST ITEMS (Data Entry)'!$A$3:$A$504,0),2),""))),"")=0,"",IFERROR(INDIRECT(CONCATENATE("'UNITCOST ITEMS (Data Entry)'!H",IFERROR(SUM(MATCH(A126,'UNITCOST ITEMS (Data Entry)'!$A$3:$A$504,0),2),""))),""))</f>
        <v/>
      </c>
      <c r="H126" s="152" t="str">
        <f ca="1">IF(IFERROR(INDIRECT(CONCATENATE("'UNITCOST ITEMS (Data Entry)'!I",IFERROR(SUM(MATCH(A126,'UNITCOST ITEMS (Data Entry)'!$A$3:$A$504,0),2),""))),"")=0,"",IFERROR(INDIRECT(CONCATENATE("'UNITCOST ITEMS (Data Entry)'!I",IFERROR(SUM(MATCH(A126,'UNITCOST ITEMS (Data Entry)'!$A$3:$A$504,0),2),""))),""))</f>
        <v/>
      </c>
      <c r="I126" s="153" t="str">
        <f ca="1">IF(K126=2,"",IF(IFERROR(INDIRECT(CONCATENATE("'UNITCOST ITEMS (Data Entry)'!J",IFERROR(SUM(MATCH(A126,'UNITCOST ITEMS (Data Entry)'!$A$3:$A$504,0),2),""))),"")=0,"",IFERROR(INDIRECT(CONCATENATE("'UNITCOST ITEMS (Data Entry)'!J",IFERROR(SUM(MATCH(A126,'UNITCOST ITEMS (Data Entry)'!$A$3:$A$504,0),2),""))),"")))</f>
        <v/>
      </c>
      <c r="J126" s="89"/>
      <c r="K126" s="149" t="str">
        <f ca="1">IF(IFERROR(INDIRECT(CONCATENATE("'UNITCOST ITEMS (Data Entry)'!C",IFERROR(SUM(MATCH(A126,'UNITCOST ITEMS (Data Entry)'!$A$3:$A$504,0),2),""))),"")=0,"",IFERROR(INDIRECT(CONCATENATE("'UNITCOST ITEMS (Data Entry)'!C",IFERROR(SUM(MATCH(A126,'UNITCOST ITEMS (Data Entry)'!$A$3:$A$504,0),2),""))),""))</f>
        <v/>
      </c>
      <c r="L126" s="85" t="str">
        <f t="shared" ca="1" si="2"/>
        <v/>
      </c>
    </row>
    <row r="127" spans="1:12" s="72" customFormat="1" ht="15" customHeight="1" x14ac:dyDescent="0.25">
      <c r="A127" s="148">
        <f t="shared" si="3"/>
        <v>119</v>
      </c>
      <c r="B127" s="156" t="str">
        <f ca="1">IF(IFERROR(INDIRECT(CONCATENATE("'UNITCOST ITEMS (Data Entry)'!D",IFERROR(SUM(MATCH(A127,'UNITCOST ITEMS (Data Entry)'!$A$3:$A$504,0),2),""))),"")=0,"",IFERROR(INDIRECT(CONCATENATE("'UNITCOST ITEMS (Data Entry)'!D",IFERROR(SUM(MATCH(A127,'UNITCOST ITEMS (Data Entry)'!$A$3:$A$504,0),2),""))),""))</f>
        <v/>
      </c>
      <c r="C127" s="236" t="str">
        <f ca="1">IF(IFERROR(INDIRECT(CONCATENATE("'UNITCOST ITEMS (Data Entry)'!E",IFERROR(SUM(MATCH(A127,'UNITCOST ITEMS (Data Entry)'!$A$3:$A$504,0),2),""))),"")=0,"",IFERROR(INDIRECT(CONCATENATE("'UNITCOST ITEMS (Data Entry)'!E",IFERROR(SUM(MATCH(A127,'UNITCOST ITEMS (Data Entry)'!$A$3:$A$504,0),2),""))),""))</f>
        <v/>
      </c>
      <c r="D127" s="237"/>
      <c r="E127" s="159" t="str">
        <f ca="1">IF(IFERROR(INDIRECT(CONCATENATE("'UNITCOST ITEMS (Data Entry)'!F",IFERROR(SUM(MATCH(A127,'UNITCOST ITEMS (Data Entry)'!$A$3:$A$504,0),2),""))),"")=0,"",IFERROR(INDIRECT(CONCATENATE("'UNITCOST ITEMS (Data Entry)'!F",IFERROR(SUM(MATCH(A127,'UNITCOST ITEMS (Data Entry)'!$A$3:$A$504,0),2),""))),""))</f>
        <v/>
      </c>
      <c r="F127" s="159" t="str">
        <f ca="1">IF(IFERROR(INDIRECT(CONCATENATE("'UNITCOST ITEMS (Data Entry)'!G",IFERROR(SUM(MATCH(A127,'UNITCOST ITEMS (Data Entry)'!$A$3:$A$504,0),2),""))),"")=0,"",IFERROR(INDIRECT(CONCATENATE("'UNITCOST ITEMS (Data Entry)'!G",IFERROR(SUM(MATCH(A127,'UNITCOST ITEMS (Data Entry)'!$A$3:$A$504,0),2),""))),""))</f>
        <v/>
      </c>
      <c r="G127" s="152" t="str">
        <f ca="1">IF(IFERROR(INDIRECT(CONCATENATE("'UNITCOST ITEMS (Data Entry)'!H",IFERROR(SUM(MATCH(A127,'UNITCOST ITEMS (Data Entry)'!$A$3:$A$504,0),2),""))),"")=0,"",IFERROR(INDIRECT(CONCATENATE("'UNITCOST ITEMS (Data Entry)'!H",IFERROR(SUM(MATCH(A127,'UNITCOST ITEMS (Data Entry)'!$A$3:$A$504,0),2),""))),""))</f>
        <v/>
      </c>
      <c r="H127" s="152" t="str">
        <f ca="1">IF(IFERROR(INDIRECT(CONCATENATE("'UNITCOST ITEMS (Data Entry)'!I",IFERROR(SUM(MATCH(A127,'UNITCOST ITEMS (Data Entry)'!$A$3:$A$504,0),2),""))),"")=0,"",IFERROR(INDIRECT(CONCATENATE("'UNITCOST ITEMS (Data Entry)'!I",IFERROR(SUM(MATCH(A127,'UNITCOST ITEMS (Data Entry)'!$A$3:$A$504,0),2),""))),""))</f>
        <v/>
      </c>
      <c r="I127" s="153" t="str">
        <f ca="1">IF(K127=2,"",IF(IFERROR(INDIRECT(CONCATENATE("'UNITCOST ITEMS (Data Entry)'!J",IFERROR(SUM(MATCH(A127,'UNITCOST ITEMS (Data Entry)'!$A$3:$A$504,0),2),""))),"")=0,"",IFERROR(INDIRECT(CONCATENATE("'UNITCOST ITEMS (Data Entry)'!J",IFERROR(SUM(MATCH(A127,'UNITCOST ITEMS (Data Entry)'!$A$3:$A$504,0),2),""))),"")))</f>
        <v/>
      </c>
      <c r="J127" s="89"/>
      <c r="K127" s="149" t="str">
        <f ca="1">IF(IFERROR(INDIRECT(CONCATENATE("'UNITCOST ITEMS (Data Entry)'!C",IFERROR(SUM(MATCH(A127,'UNITCOST ITEMS (Data Entry)'!$A$3:$A$504,0),2),""))),"")=0,"",IFERROR(INDIRECT(CONCATENATE("'UNITCOST ITEMS (Data Entry)'!C",IFERROR(SUM(MATCH(A127,'UNITCOST ITEMS (Data Entry)'!$A$3:$A$504,0),2),""))),""))</f>
        <v/>
      </c>
      <c r="L127" s="85" t="str">
        <f t="shared" ca="1" si="2"/>
        <v/>
      </c>
    </row>
    <row r="128" spans="1:12" s="72" customFormat="1" ht="15" customHeight="1" x14ac:dyDescent="0.25">
      <c r="A128" s="148">
        <f t="shared" si="3"/>
        <v>120</v>
      </c>
      <c r="B128" s="156" t="str">
        <f ca="1">IF(IFERROR(INDIRECT(CONCATENATE("'UNITCOST ITEMS (Data Entry)'!D",IFERROR(SUM(MATCH(A128,'UNITCOST ITEMS (Data Entry)'!$A$3:$A$504,0),2),""))),"")=0,"",IFERROR(INDIRECT(CONCATENATE("'UNITCOST ITEMS (Data Entry)'!D",IFERROR(SUM(MATCH(A128,'UNITCOST ITEMS (Data Entry)'!$A$3:$A$504,0),2),""))),""))</f>
        <v/>
      </c>
      <c r="C128" s="236" t="str">
        <f ca="1">IF(IFERROR(INDIRECT(CONCATENATE("'UNITCOST ITEMS (Data Entry)'!E",IFERROR(SUM(MATCH(A128,'UNITCOST ITEMS (Data Entry)'!$A$3:$A$504,0),2),""))),"")=0,"",IFERROR(INDIRECT(CONCATENATE("'UNITCOST ITEMS (Data Entry)'!E",IFERROR(SUM(MATCH(A128,'UNITCOST ITEMS (Data Entry)'!$A$3:$A$504,0),2),""))),""))</f>
        <v/>
      </c>
      <c r="D128" s="237"/>
      <c r="E128" s="159" t="str">
        <f ca="1">IF(IFERROR(INDIRECT(CONCATENATE("'UNITCOST ITEMS (Data Entry)'!F",IFERROR(SUM(MATCH(A128,'UNITCOST ITEMS (Data Entry)'!$A$3:$A$504,0),2),""))),"")=0,"",IFERROR(INDIRECT(CONCATENATE("'UNITCOST ITEMS (Data Entry)'!F",IFERROR(SUM(MATCH(A128,'UNITCOST ITEMS (Data Entry)'!$A$3:$A$504,0),2),""))),""))</f>
        <v/>
      </c>
      <c r="F128" s="159" t="str">
        <f ca="1">IF(IFERROR(INDIRECT(CONCATENATE("'UNITCOST ITEMS (Data Entry)'!G",IFERROR(SUM(MATCH(A128,'UNITCOST ITEMS (Data Entry)'!$A$3:$A$504,0),2),""))),"")=0,"",IFERROR(INDIRECT(CONCATENATE("'UNITCOST ITEMS (Data Entry)'!G",IFERROR(SUM(MATCH(A128,'UNITCOST ITEMS (Data Entry)'!$A$3:$A$504,0),2),""))),""))</f>
        <v/>
      </c>
      <c r="G128" s="152" t="str">
        <f ca="1">IF(IFERROR(INDIRECT(CONCATENATE("'UNITCOST ITEMS (Data Entry)'!H",IFERROR(SUM(MATCH(A128,'UNITCOST ITEMS (Data Entry)'!$A$3:$A$504,0),2),""))),"")=0,"",IFERROR(INDIRECT(CONCATENATE("'UNITCOST ITEMS (Data Entry)'!H",IFERROR(SUM(MATCH(A128,'UNITCOST ITEMS (Data Entry)'!$A$3:$A$504,0),2),""))),""))</f>
        <v/>
      </c>
      <c r="H128" s="152" t="str">
        <f ca="1">IF(IFERROR(INDIRECT(CONCATENATE("'UNITCOST ITEMS (Data Entry)'!I",IFERROR(SUM(MATCH(A128,'UNITCOST ITEMS (Data Entry)'!$A$3:$A$504,0),2),""))),"")=0,"",IFERROR(INDIRECT(CONCATENATE("'UNITCOST ITEMS (Data Entry)'!I",IFERROR(SUM(MATCH(A128,'UNITCOST ITEMS (Data Entry)'!$A$3:$A$504,0),2),""))),""))</f>
        <v/>
      </c>
      <c r="I128" s="153" t="str">
        <f ca="1">IF(K128=2,"",IF(IFERROR(INDIRECT(CONCATENATE("'UNITCOST ITEMS (Data Entry)'!J",IFERROR(SUM(MATCH(A128,'UNITCOST ITEMS (Data Entry)'!$A$3:$A$504,0),2),""))),"")=0,"",IFERROR(INDIRECT(CONCATENATE("'UNITCOST ITEMS (Data Entry)'!J",IFERROR(SUM(MATCH(A128,'UNITCOST ITEMS (Data Entry)'!$A$3:$A$504,0),2),""))),"")))</f>
        <v/>
      </c>
      <c r="J128" s="89"/>
      <c r="K128" s="149" t="str">
        <f ca="1">IF(IFERROR(INDIRECT(CONCATENATE("'UNITCOST ITEMS (Data Entry)'!C",IFERROR(SUM(MATCH(A128,'UNITCOST ITEMS (Data Entry)'!$A$3:$A$504,0),2),""))),"")=0,"",IFERROR(INDIRECT(CONCATENATE("'UNITCOST ITEMS (Data Entry)'!C",IFERROR(SUM(MATCH(A128,'UNITCOST ITEMS (Data Entry)'!$A$3:$A$504,0),2),""))),""))</f>
        <v/>
      </c>
      <c r="L128" s="85" t="str">
        <f t="shared" ca="1" si="2"/>
        <v/>
      </c>
    </row>
    <row r="129" spans="1:12" s="72" customFormat="1" ht="15" customHeight="1" x14ac:dyDescent="0.25">
      <c r="A129" s="148">
        <f t="shared" si="3"/>
        <v>121</v>
      </c>
      <c r="B129" s="156" t="str">
        <f ca="1">IF(IFERROR(INDIRECT(CONCATENATE("'UNITCOST ITEMS (Data Entry)'!D",IFERROR(SUM(MATCH(A129,'UNITCOST ITEMS (Data Entry)'!$A$3:$A$504,0),2),""))),"")=0,"",IFERROR(INDIRECT(CONCATENATE("'UNITCOST ITEMS (Data Entry)'!D",IFERROR(SUM(MATCH(A129,'UNITCOST ITEMS (Data Entry)'!$A$3:$A$504,0),2),""))),""))</f>
        <v/>
      </c>
      <c r="C129" s="236" t="str">
        <f ca="1">IF(IFERROR(INDIRECT(CONCATENATE("'UNITCOST ITEMS (Data Entry)'!E",IFERROR(SUM(MATCH(A129,'UNITCOST ITEMS (Data Entry)'!$A$3:$A$504,0),2),""))),"")=0,"",IFERROR(INDIRECT(CONCATENATE("'UNITCOST ITEMS (Data Entry)'!E",IFERROR(SUM(MATCH(A129,'UNITCOST ITEMS (Data Entry)'!$A$3:$A$504,0),2),""))),""))</f>
        <v/>
      </c>
      <c r="D129" s="237"/>
      <c r="E129" s="159" t="str">
        <f ca="1">IF(IFERROR(INDIRECT(CONCATENATE("'UNITCOST ITEMS (Data Entry)'!F",IFERROR(SUM(MATCH(A129,'UNITCOST ITEMS (Data Entry)'!$A$3:$A$504,0),2),""))),"")=0,"",IFERROR(INDIRECT(CONCATENATE("'UNITCOST ITEMS (Data Entry)'!F",IFERROR(SUM(MATCH(A129,'UNITCOST ITEMS (Data Entry)'!$A$3:$A$504,0),2),""))),""))</f>
        <v/>
      </c>
      <c r="F129" s="159" t="str">
        <f ca="1">IF(IFERROR(INDIRECT(CONCATENATE("'UNITCOST ITEMS (Data Entry)'!G",IFERROR(SUM(MATCH(A129,'UNITCOST ITEMS (Data Entry)'!$A$3:$A$504,0),2),""))),"")=0,"",IFERROR(INDIRECT(CONCATENATE("'UNITCOST ITEMS (Data Entry)'!G",IFERROR(SUM(MATCH(A129,'UNITCOST ITEMS (Data Entry)'!$A$3:$A$504,0),2),""))),""))</f>
        <v/>
      </c>
      <c r="G129" s="152" t="str">
        <f ca="1">IF(IFERROR(INDIRECT(CONCATENATE("'UNITCOST ITEMS (Data Entry)'!H",IFERROR(SUM(MATCH(A129,'UNITCOST ITEMS (Data Entry)'!$A$3:$A$504,0),2),""))),"")=0,"",IFERROR(INDIRECT(CONCATENATE("'UNITCOST ITEMS (Data Entry)'!H",IFERROR(SUM(MATCH(A129,'UNITCOST ITEMS (Data Entry)'!$A$3:$A$504,0),2),""))),""))</f>
        <v/>
      </c>
      <c r="H129" s="152" t="str">
        <f ca="1">IF(IFERROR(INDIRECT(CONCATENATE("'UNITCOST ITEMS (Data Entry)'!I",IFERROR(SUM(MATCH(A129,'UNITCOST ITEMS (Data Entry)'!$A$3:$A$504,0),2),""))),"")=0,"",IFERROR(INDIRECT(CONCATENATE("'UNITCOST ITEMS (Data Entry)'!I",IFERROR(SUM(MATCH(A129,'UNITCOST ITEMS (Data Entry)'!$A$3:$A$504,0),2),""))),""))</f>
        <v/>
      </c>
      <c r="I129" s="153" t="str">
        <f ca="1">IF(K129=2,"",IF(IFERROR(INDIRECT(CONCATENATE("'UNITCOST ITEMS (Data Entry)'!J",IFERROR(SUM(MATCH(A129,'UNITCOST ITEMS (Data Entry)'!$A$3:$A$504,0),2),""))),"")=0,"",IFERROR(INDIRECT(CONCATENATE("'UNITCOST ITEMS (Data Entry)'!J",IFERROR(SUM(MATCH(A129,'UNITCOST ITEMS (Data Entry)'!$A$3:$A$504,0),2),""))),"")))</f>
        <v/>
      </c>
      <c r="J129" s="89"/>
      <c r="K129" s="149" t="str">
        <f ca="1">IF(IFERROR(INDIRECT(CONCATENATE("'UNITCOST ITEMS (Data Entry)'!C",IFERROR(SUM(MATCH(A129,'UNITCOST ITEMS (Data Entry)'!$A$3:$A$504,0),2),""))),"")=0,"",IFERROR(INDIRECT(CONCATENATE("'UNITCOST ITEMS (Data Entry)'!C",IFERROR(SUM(MATCH(A129,'UNITCOST ITEMS (Data Entry)'!$A$3:$A$504,0),2),""))),""))</f>
        <v/>
      </c>
      <c r="L129" s="85" t="str">
        <f t="shared" ca="1" si="2"/>
        <v/>
      </c>
    </row>
    <row r="130" spans="1:12" s="72" customFormat="1" ht="15" customHeight="1" x14ac:dyDescent="0.25">
      <c r="A130" s="148">
        <f t="shared" si="3"/>
        <v>122</v>
      </c>
      <c r="B130" s="156" t="str">
        <f ca="1">IF(IFERROR(INDIRECT(CONCATENATE("'UNITCOST ITEMS (Data Entry)'!D",IFERROR(SUM(MATCH(A130,'UNITCOST ITEMS (Data Entry)'!$A$3:$A$504,0),2),""))),"")=0,"",IFERROR(INDIRECT(CONCATENATE("'UNITCOST ITEMS (Data Entry)'!D",IFERROR(SUM(MATCH(A130,'UNITCOST ITEMS (Data Entry)'!$A$3:$A$504,0),2),""))),""))</f>
        <v/>
      </c>
      <c r="C130" s="236" t="str">
        <f ca="1">IF(IFERROR(INDIRECT(CONCATENATE("'UNITCOST ITEMS (Data Entry)'!E",IFERROR(SUM(MATCH(A130,'UNITCOST ITEMS (Data Entry)'!$A$3:$A$504,0),2),""))),"")=0,"",IFERROR(INDIRECT(CONCATENATE("'UNITCOST ITEMS (Data Entry)'!E",IFERROR(SUM(MATCH(A130,'UNITCOST ITEMS (Data Entry)'!$A$3:$A$504,0),2),""))),""))</f>
        <v/>
      </c>
      <c r="D130" s="237"/>
      <c r="E130" s="159" t="str">
        <f ca="1">IF(IFERROR(INDIRECT(CONCATENATE("'UNITCOST ITEMS (Data Entry)'!F",IFERROR(SUM(MATCH(A130,'UNITCOST ITEMS (Data Entry)'!$A$3:$A$504,0),2),""))),"")=0,"",IFERROR(INDIRECT(CONCATENATE("'UNITCOST ITEMS (Data Entry)'!F",IFERROR(SUM(MATCH(A130,'UNITCOST ITEMS (Data Entry)'!$A$3:$A$504,0),2),""))),""))</f>
        <v/>
      </c>
      <c r="F130" s="159" t="str">
        <f ca="1">IF(IFERROR(INDIRECT(CONCATENATE("'UNITCOST ITEMS (Data Entry)'!G",IFERROR(SUM(MATCH(A130,'UNITCOST ITEMS (Data Entry)'!$A$3:$A$504,0),2),""))),"")=0,"",IFERROR(INDIRECT(CONCATENATE("'UNITCOST ITEMS (Data Entry)'!G",IFERROR(SUM(MATCH(A130,'UNITCOST ITEMS (Data Entry)'!$A$3:$A$504,0),2),""))),""))</f>
        <v/>
      </c>
      <c r="G130" s="152" t="str">
        <f ca="1">IF(IFERROR(INDIRECT(CONCATENATE("'UNITCOST ITEMS (Data Entry)'!H",IFERROR(SUM(MATCH(A130,'UNITCOST ITEMS (Data Entry)'!$A$3:$A$504,0),2),""))),"")=0,"",IFERROR(INDIRECT(CONCATENATE("'UNITCOST ITEMS (Data Entry)'!H",IFERROR(SUM(MATCH(A130,'UNITCOST ITEMS (Data Entry)'!$A$3:$A$504,0),2),""))),""))</f>
        <v/>
      </c>
      <c r="H130" s="152" t="str">
        <f ca="1">IF(IFERROR(INDIRECT(CONCATENATE("'UNITCOST ITEMS (Data Entry)'!I",IFERROR(SUM(MATCH(A130,'UNITCOST ITEMS (Data Entry)'!$A$3:$A$504,0),2),""))),"")=0,"",IFERROR(INDIRECT(CONCATENATE("'UNITCOST ITEMS (Data Entry)'!I",IFERROR(SUM(MATCH(A130,'UNITCOST ITEMS (Data Entry)'!$A$3:$A$504,0),2),""))),""))</f>
        <v/>
      </c>
      <c r="I130" s="153" t="str">
        <f ca="1">IF(K130=2,"",IF(IFERROR(INDIRECT(CONCATENATE("'UNITCOST ITEMS (Data Entry)'!J",IFERROR(SUM(MATCH(A130,'UNITCOST ITEMS (Data Entry)'!$A$3:$A$504,0),2),""))),"")=0,"",IFERROR(INDIRECT(CONCATENATE("'UNITCOST ITEMS (Data Entry)'!J",IFERROR(SUM(MATCH(A130,'UNITCOST ITEMS (Data Entry)'!$A$3:$A$504,0),2),""))),"")))</f>
        <v/>
      </c>
      <c r="J130" s="89"/>
      <c r="K130" s="149" t="str">
        <f ca="1">IF(IFERROR(INDIRECT(CONCATENATE("'UNITCOST ITEMS (Data Entry)'!C",IFERROR(SUM(MATCH(A130,'UNITCOST ITEMS (Data Entry)'!$A$3:$A$504,0),2),""))),"")=0,"",IFERROR(INDIRECT(CONCATENATE("'UNITCOST ITEMS (Data Entry)'!C",IFERROR(SUM(MATCH(A130,'UNITCOST ITEMS (Data Entry)'!$A$3:$A$504,0),2),""))),""))</f>
        <v/>
      </c>
      <c r="L130" s="85" t="str">
        <f t="shared" ca="1" si="2"/>
        <v/>
      </c>
    </row>
    <row r="131" spans="1:12" s="72" customFormat="1" ht="15" customHeight="1" x14ac:dyDescent="0.25">
      <c r="A131" s="148">
        <f t="shared" si="3"/>
        <v>123</v>
      </c>
      <c r="B131" s="156" t="str">
        <f ca="1">IF(IFERROR(INDIRECT(CONCATENATE("'UNITCOST ITEMS (Data Entry)'!D",IFERROR(SUM(MATCH(A131,'UNITCOST ITEMS (Data Entry)'!$A$3:$A$504,0),2),""))),"")=0,"",IFERROR(INDIRECT(CONCATENATE("'UNITCOST ITEMS (Data Entry)'!D",IFERROR(SUM(MATCH(A131,'UNITCOST ITEMS (Data Entry)'!$A$3:$A$504,0),2),""))),""))</f>
        <v/>
      </c>
      <c r="C131" s="236" t="str">
        <f ca="1">IF(IFERROR(INDIRECT(CONCATENATE("'UNITCOST ITEMS (Data Entry)'!E",IFERROR(SUM(MATCH(A131,'UNITCOST ITEMS (Data Entry)'!$A$3:$A$504,0),2),""))),"")=0,"",IFERROR(INDIRECT(CONCATENATE("'UNITCOST ITEMS (Data Entry)'!E",IFERROR(SUM(MATCH(A131,'UNITCOST ITEMS (Data Entry)'!$A$3:$A$504,0),2),""))),""))</f>
        <v/>
      </c>
      <c r="D131" s="237"/>
      <c r="E131" s="159" t="str">
        <f ca="1">IF(IFERROR(INDIRECT(CONCATENATE("'UNITCOST ITEMS (Data Entry)'!F",IFERROR(SUM(MATCH(A131,'UNITCOST ITEMS (Data Entry)'!$A$3:$A$504,0),2),""))),"")=0,"",IFERROR(INDIRECT(CONCATENATE("'UNITCOST ITEMS (Data Entry)'!F",IFERROR(SUM(MATCH(A131,'UNITCOST ITEMS (Data Entry)'!$A$3:$A$504,0),2),""))),""))</f>
        <v/>
      </c>
      <c r="F131" s="159" t="str">
        <f ca="1">IF(IFERROR(INDIRECT(CONCATENATE("'UNITCOST ITEMS (Data Entry)'!G",IFERROR(SUM(MATCH(A131,'UNITCOST ITEMS (Data Entry)'!$A$3:$A$504,0),2),""))),"")=0,"",IFERROR(INDIRECT(CONCATENATE("'UNITCOST ITEMS (Data Entry)'!G",IFERROR(SUM(MATCH(A131,'UNITCOST ITEMS (Data Entry)'!$A$3:$A$504,0),2),""))),""))</f>
        <v/>
      </c>
      <c r="G131" s="152" t="str">
        <f ca="1">IF(IFERROR(INDIRECT(CONCATENATE("'UNITCOST ITEMS (Data Entry)'!H",IFERROR(SUM(MATCH(A131,'UNITCOST ITEMS (Data Entry)'!$A$3:$A$504,0),2),""))),"")=0,"",IFERROR(INDIRECT(CONCATENATE("'UNITCOST ITEMS (Data Entry)'!H",IFERROR(SUM(MATCH(A131,'UNITCOST ITEMS (Data Entry)'!$A$3:$A$504,0),2),""))),""))</f>
        <v/>
      </c>
      <c r="H131" s="152" t="str">
        <f ca="1">IF(IFERROR(INDIRECT(CONCATENATE("'UNITCOST ITEMS (Data Entry)'!I",IFERROR(SUM(MATCH(A131,'UNITCOST ITEMS (Data Entry)'!$A$3:$A$504,0),2),""))),"")=0,"",IFERROR(INDIRECT(CONCATENATE("'UNITCOST ITEMS (Data Entry)'!I",IFERROR(SUM(MATCH(A131,'UNITCOST ITEMS (Data Entry)'!$A$3:$A$504,0),2),""))),""))</f>
        <v/>
      </c>
      <c r="I131" s="153" t="str">
        <f ca="1">IF(K131=2,"",IF(IFERROR(INDIRECT(CONCATENATE("'UNITCOST ITEMS (Data Entry)'!J",IFERROR(SUM(MATCH(A131,'UNITCOST ITEMS (Data Entry)'!$A$3:$A$504,0),2),""))),"")=0,"",IFERROR(INDIRECT(CONCATENATE("'UNITCOST ITEMS (Data Entry)'!J",IFERROR(SUM(MATCH(A131,'UNITCOST ITEMS (Data Entry)'!$A$3:$A$504,0),2),""))),"")))</f>
        <v/>
      </c>
      <c r="J131" s="89"/>
      <c r="K131" s="149" t="str">
        <f ca="1">IF(IFERROR(INDIRECT(CONCATENATE("'UNITCOST ITEMS (Data Entry)'!C",IFERROR(SUM(MATCH(A131,'UNITCOST ITEMS (Data Entry)'!$A$3:$A$504,0),2),""))),"")=0,"",IFERROR(INDIRECT(CONCATENATE("'UNITCOST ITEMS (Data Entry)'!C",IFERROR(SUM(MATCH(A131,'UNITCOST ITEMS (Data Entry)'!$A$3:$A$504,0),2),""))),""))</f>
        <v/>
      </c>
      <c r="L131" s="85" t="str">
        <f t="shared" ca="1" si="2"/>
        <v/>
      </c>
    </row>
    <row r="132" spans="1:12" s="72" customFormat="1" ht="15" customHeight="1" x14ac:dyDescent="0.25">
      <c r="A132" s="148">
        <f t="shared" si="3"/>
        <v>124</v>
      </c>
      <c r="B132" s="156" t="str">
        <f ca="1">IF(IFERROR(INDIRECT(CONCATENATE("'UNITCOST ITEMS (Data Entry)'!D",IFERROR(SUM(MATCH(A132,'UNITCOST ITEMS (Data Entry)'!$A$3:$A$504,0),2),""))),"")=0,"",IFERROR(INDIRECT(CONCATENATE("'UNITCOST ITEMS (Data Entry)'!D",IFERROR(SUM(MATCH(A132,'UNITCOST ITEMS (Data Entry)'!$A$3:$A$504,0),2),""))),""))</f>
        <v/>
      </c>
      <c r="C132" s="236" t="str">
        <f ca="1">IF(IFERROR(INDIRECT(CONCATENATE("'UNITCOST ITEMS (Data Entry)'!E",IFERROR(SUM(MATCH(A132,'UNITCOST ITEMS (Data Entry)'!$A$3:$A$504,0),2),""))),"")=0,"",IFERROR(INDIRECT(CONCATENATE("'UNITCOST ITEMS (Data Entry)'!E",IFERROR(SUM(MATCH(A132,'UNITCOST ITEMS (Data Entry)'!$A$3:$A$504,0),2),""))),""))</f>
        <v/>
      </c>
      <c r="D132" s="237"/>
      <c r="E132" s="159" t="str">
        <f ca="1">IF(IFERROR(INDIRECT(CONCATENATE("'UNITCOST ITEMS (Data Entry)'!F",IFERROR(SUM(MATCH(A132,'UNITCOST ITEMS (Data Entry)'!$A$3:$A$504,0),2),""))),"")=0,"",IFERROR(INDIRECT(CONCATENATE("'UNITCOST ITEMS (Data Entry)'!F",IFERROR(SUM(MATCH(A132,'UNITCOST ITEMS (Data Entry)'!$A$3:$A$504,0),2),""))),""))</f>
        <v/>
      </c>
      <c r="F132" s="159" t="str">
        <f ca="1">IF(IFERROR(INDIRECT(CONCATENATE("'UNITCOST ITEMS (Data Entry)'!G",IFERROR(SUM(MATCH(A132,'UNITCOST ITEMS (Data Entry)'!$A$3:$A$504,0),2),""))),"")=0,"",IFERROR(INDIRECT(CONCATENATE("'UNITCOST ITEMS (Data Entry)'!G",IFERROR(SUM(MATCH(A132,'UNITCOST ITEMS (Data Entry)'!$A$3:$A$504,0),2),""))),""))</f>
        <v/>
      </c>
      <c r="G132" s="152" t="str">
        <f ca="1">IF(IFERROR(INDIRECT(CONCATENATE("'UNITCOST ITEMS (Data Entry)'!H",IFERROR(SUM(MATCH(A132,'UNITCOST ITEMS (Data Entry)'!$A$3:$A$504,0),2),""))),"")=0,"",IFERROR(INDIRECT(CONCATENATE("'UNITCOST ITEMS (Data Entry)'!H",IFERROR(SUM(MATCH(A132,'UNITCOST ITEMS (Data Entry)'!$A$3:$A$504,0),2),""))),""))</f>
        <v/>
      </c>
      <c r="H132" s="152" t="str">
        <f ca="1">IF(IFERROR(INDIRECT(CONCATENATE("'UNITCOST ITEMS (Data Entry)'!I",IFERROR(SUM(MATCH(A132,'UNITCOST ITEMS (Data Entry)'!$A$3:$A$504,0),2),""))),"")=0,"",IFERROR(INDIRECT(CONCATENATE("'UNITCOST ITEMS (Data Entry)'!I",IFERROR(SUM(MATCH(A132,'UNITCOST ITEMS (Data Entry)'!$A$3:$A$504,0),2),""))),""))</f>
        <v/>
      </c>
      <c r="I132" s="153" t="str">
        <f ca="1">IF(K132=2,"",IF(IFERROR(INDIRECT(CONCATENATE("'UNITCOST ITEMS (Data Entry)'!J",IFERROR(SUM(MATCH(A132,'UNITCOST ITEMS (Data Entry)'!$A$3:$A$504,0),2),""))),"")=0,"",IFERROR(INDIRECT(CONCATENATE("'UNITCOST ITEMS (Data Entry)'!J",IFERROR(SUM(MATCH(A132,'UNITCOST ITEMS (Data Entry)'!$A$3:$A$504,0),2),""))),"")))</f>
        <v/>
      </c>
      <c r="J132" s="89"/>
      <c r="K132" s="149" t="str">
        <f ca="1">IF(IFERROR(INDIRECT(CONCATENATE("'UNITCOST ITEMS (Data Entry)'!C",IFERROR(SUM(MATCH(A132,'UNITCOST ITEMS (Data Entry)'!$A$3:$A$504,0),2),""))),"")=0,"",IFERROR(INDIRECT(CONCATENATE("'UNITCOST ITEMS (Data Entry)'!C",IFERROR(SUM(MATCH(A132,'UNITCOST ITEMS (Data Entry)'!$A$3:$A$504,0),2),""))),""))</f>
        <v/>
      </c>
      <c r="L132" s="85" t="str">
        <f t="shared" ca="1" si="2"/>
        <v/>
      </c>
    </row>
    <row r="133" spans="1:12" s="72" customFormat="1" ht="15" customHeight="1" x14ac:dyDescent="0.25">
      <c r="A133" s="148">
        <f t="shared" si="3"/>
        <v>125</v>
      </c>
      <c r="B133" s="156" t="str">
        <f ca="1">IF(IFERROR(INDIRECT(CONCATENATE("'UNITCOST ITEMS (Data Entry)'!D",IFERROR(SUM(MATCH(A133,'UNITCOST ITEMS (Data Entry)'!$A$3:$A$504,0),2),""))),"")=0,"",IFERROR(INDIRECT(CONCATENATE("'UNITCOST ITEMS (Data Entry)'!D",IFERROR(SUM(MATCH(A133,'UNITCOST ITEMS (Data Entry)'!$A$3:$A$504,0),2),""))),""))</f>
        <v/>
      </c>
      <c r="C133" s="236" t="str">
        <f ca="1">IF(IFERROR(INDIRECT(CONCATENATE("'UNITCOST ITEMS (Data Entry)'!E",IFERROR(SUM(MATCH(A133,'UNITCOST ITEMS (Data Entry)'!$A$3:$A$504,0),2),""))),"")=0,"",IFERROR(INDIRECT(CONCATENATE("'UNITCOST ITEMS (Data Entry)'!E",IFERROR(SUM(MATCH(A133,'UNITCOST ITEMS (Data Entry)'!$A$3:$A$504,0),2),""))),""))</f>
        <v/>
      </c>
      <c r="D133" s="237"/>
      <c r="E133" s="159" t="str">
        <f ca="1">IF(IFERROR(INDIRECT(CONCATENATE("'UNITCOST ITEMS (Data Entry)'!F",IFERROR(SUM(MATCH(A133,'UNITCOST ITEMS (Data Entry)'!$A$3:$A$504,0),2),""))),"")=0,"",IFERROR(INDIRECT(CONCATENATE("'UNITCOST ITEMS (Data Entry)'!F",IFERROR(SUM(MATCH(A133,'UNITCOST ITEMS (Data Entry)'!$A$3:$A$504,0),2),""))),""))</f>
        <v/>
      </c>
      <c r="F133" s="159" t="str">
        <f ca="1">IF(IFERROR(INDIRECT(CONCATENATE("'UNITCOST ITEMS (Data Entry)'!G",IFERROR(SUM(MATCH(A133,'UNITCOST ITEMS (Data Entry)'!$A$3:$A$504,0),2),""))),"")=0,"",IFERROR(INDIRECT(CONCATENATE("'UNITCOST ITEMS (Data Entry)'!G",IFERROR(SUM(MATCH(A133,'UNITCOST ITEMS (Data Entry)'!$A$3:$A$504,0),2),""))),""))</f>
        <v/>
      </c>
      <c r="G133" s="152" t="str">
        <f ca="1">IF(IFERROR(INDIRECT(CONCATENATE("'UNITCOST ITEMS (Data Entry)'!H",IFERROR(SUM(MATCH(A133,'UNITCOST ITEMS (Data Entry)'!$A$3:$A$504,0),2),""))),"")=0,"",IFERROR(INDIRECT(CONCATENATE("'UNITCOST ITEMS (Data Entry)'!H",IFERROR(SUM(MATCH(A133,'UNITCOST ITEMS (Data Entry)'!$A$3:$A$504,0),2),""))),""))</f>
        <v/>
      </c>
      <c r="H133" s="152" t="str">
        <f ca="1">IF(IFERROR(INDIRECT(CONCATENATE("'UNITCOST ITEMS (Data Entry)'!I",IFERROR(SUM(MATCH(A133,'UNITCOST ITEMS (Data Entry)'!$A$3:$A$504,0),2),""))),"")=0,"",IFERROR(INDIRECT(CONCATENATE("'UNITCOST ITEMS (Data Entry)'!I",IFERROR(SUM(MATCH(A133,'UNITCOST ITEMS (Data Entry)'!$A$3:$A$504,0),2),""))),""))</f>
        <v/>
      </c>
      <c r="I133" s="153" t="str">
        <f ca="1">IF(K133=2,"",IF(IFERROR(INDIRECT(CONCATENATE("'UNITCOST ITEMS (Data Entry)'!J",IFERROR(SUM(MATCH(A133,'UNITCOST ITEMS (Data Entry)'!$A$3:$A$504,0),2),""))),"")=0,"",IFERROR(INDIRECT(CONCATENATE("'UNITCOST ITEMS (Data Entry)'!J",IFERROR(SUM(MATCH(A133,'UNITCOST ITEMS (Data Entry)'!$A$3:$A$504,0),2),""))),"")))</f>
        <v/>
      </c>
      <c r="J133" s="89"/>
      <c r="K133" s="149" t="str">
        <f ca="1">IF(IFERROR(INDIRECT(CONCATENATE("'UNITCOST ITEMS (Data Entry)'!C",IFERROR(SUM(MATCH(A133,'UNITCOST ITEMS (Data Entry)'!$A$3:$A$504,0),2),""))),"")=0,"",IFERROR(INDIRECT(CONCATENATE("'UNITCOST ITEMS (Data Entry)'!C",IFERROR(SUM(MATCH(A133,'UNITCOST ITEMS (Data Entry)'!$A$3:$A$504,0),2),""))),""))</f>
        <v/>
      </c>
      <c r="L133" s="85" t="str">
        <f t="shared" ca="1" si="2"/>
        <v/>
      </c>
    </row>
    <row r="134" spans="1:12" s="72" customFormat="1" ht="15" customHeight="1" x14ac:dyDescent="0.25">
      <c r="A134" s="148">
        <f t="shared" si="3"/>
        <v>126</v>
      </c>
      <c r="B134" s="156" t="str">
        <f ca="1">IF(IFERROR(INDIRECT(CONCATENATE("'UNITCOST ITEMS (Data Entry)'!D",IFERROR(SUM(MATCH(A134,'UNITCOST ITEMS (Data Entry)'!$A$3:$A$504,0),2),""))),"")=0,"",IFERROR(INDIRECT(CONCATENATE("'UNITCOST ITEMS (Data Entry)'!D",IFERROR(SUM(MATCH(A134,'UNITCOST ITEMS (Data Entry)'!$A$3:$A$504,0),2),""))),""))</f>
        <v/>
      </c>
      <c r="C134" s="236" t="str">
        <f ca="1">IF(IFERROR(INDIRECT(CONCATENATE("'UNITCOST ITEMS (Data Entry)'!E",IFERROR(SUM(MATCH(A134,'UNITCOST ITEMS (Data Entry)'!$A$3:$A$504,0),2),""))),"")=0,"",IFERROR(INDIRECT(CONCATENATE("'UNITCOST ITEMS (Data Entry)'!E",IFERROR(SUM(MATCH(A134,'UNITCOST ITEMS (Data Entry)'!$A$3:$A$504,0),2),""))),""))</f>
        <v/>
      </c>
      <c r="D134" s="237"/>
      <c r="E134" s="159" t="str">
        <f ca="1">IF(IFERROR(INDIRECT(CONCATENATE("'UNITCOST ITEMS (Data Entry)'!F",IFERROR(SUM(MATCH(A134,'UNITCOST ITEMS (Data Entry)'!$A$3:$A$504,0),2),""))),"")=0,"",IFERROR(INDIRECT(CONCATENATE("'UNITCOST ITEMS (Data Entry)'!F",IFERROR(SUM(MATCH(A134,'UNITCOST ITEMS (Data Entry)'!$A$3:$A$504,0),2),""))),""))</f>
        <v/>
      </c>
      <c r="F134" s="159" t="str">
        <f ca="1">IF(IFERROR(INDIRECT(CONCATENATE("'UNITCOST ITEMS (Data Entry)'!G",IFERROR(SUM(MATCH(A134,'UNITCOST ITEMS (Data Entry)'!$A$3:$A$504,0),2),""))),"")=0,"",IFERROR(INDIRECT(CONCATENATE("'UNITCOST ITEMS (Data Entry)'!G",IFERROR(SUM(MATCH(A134,'UNITCOST ITEMS (Data Entry)'!$A$3:$A$504,0),2),""))),""))</f>
        <v/>
      </c>
      <c r="G134" s="152" t="str">
        <f ca="1">IF(IFERROR(INDIRECT(CONCATENATE("'UNITCOST ITEMS (Data Entry)'!H",IFERROR(SUM(MATCH(A134,'UNITCOST ITEMS (Data Entry)'!$A$3:$A$504,0),2),""))),"")=0,"",IFERROR(INDIRECT(CONCATENATE("'UNITCOST ITEMS (Data Entry)'!H",IFERROR(SUM(MATCH(A134,'UNITCOST ITEMS (Data Entry)'!$A$3:$A$504,0),2),""))),""))</f>
        <v/>
      </c>
      <c r="H134" s="152" t="str">
        <f ca="1">IF(IFERROR(INDIRECT(CONCATENATE("'UNITCOST ITEMS (Data Entry)'!I",IFERROR(SUM(MATCH(A134,'UNITCOST ITEMS (Data Entry)'!$A$3:$A$504,0),2),""))),"")=0,"",IFERROR(INDIRECT(CONCATENATE("'UNITCOST ITEMS (Data Entry)'!I",IFERROR(SUM(MATCH(A134,'UNITCOST ITEMS (Data Entry)'!$A$3:$A$504,0),2),""))),""))</f>
        <v/>
      </c>
      <c r="I134" s="153" t="str">
        <f ca="1">IF(K134=2,"",IF(IFERROR(INDIRECT(CONCATENATE("'UNITCOST ITEMS (Data Entry)'!J",IFERROR(SUM(MATCH(A134,'UNITCOST ITEMS (Data Entry)'!$A$3:$A$504,0),2),""))),"")=0,"",IFERROR(INDIRECT(CONCATENATE("'UNITCOST ITEMS (Data Entry)'!J",IFERROR(SUM(MATCH(A134,'UNITCOST ITEMS (Data Entry)'!$A$3:$A$504,0),2),""))),"")))</f>
        <v/>
      </c>
      <c r="J134" s="89"/>
      <c r="K134" s="149" t="str">
        <f ca="1">IF(IFERROR(INDIRECT(CONCATENATE("'UNITCOST ITEMS (Data Entry)'!C",IFERROR(SUM(MATCH(A134,'UNITCOST ITEMS (Data Entry)'!$A$3:$A$504,0),2),""))),"")=0,"",IFERROR(INDIRECT(CONCATENATE("'UNITCOST ITEMS (Data Entry)'!C",IFERROR(SUM(MATCH(A134,'UNITCOST ITEMS (Data Entry)'!$A$3:$A$504,0),2),""))),""))</f>
        <v/>
      </c>
      <c r="L134" s="85" t="str">
        <f t="shared" ca="1" si="2"/>
        <v/>
      </c>
    </row>
    <row r="135" spans="1:12" s="72" customFormat="1" ht="15" customHeight="1" x14ac:dyDescent="0.25">
      <c r="A135" s="148">
        <f t="shared" si="3"/>
        <v>127</v>
      </c>
      <c r="B135" s="156" t="str">
        <f ca="1">IF(IFERROR(INDIRECT(CONCATENATE("'UNITCOST ITEMS (Data Entry)'!D",IFERROR(SUM(MATCH(A135,'UNITCOST ITEMS (Data Entry)'!$A$3:$A$504,0),2),""))),"")=0,"",IFERROR(INDIRECT(CONCATENATE("'UNITCOST ITEMS (Data Entry)'!D",IFERROR(SUM(MATCH(A135,'UNITCOST ITEMS (Data Entry)'!$A$3:$A$504,0),2),""))),""))</f>
        <v/>
      </c>
      <c r="C135" s="236" t="str">
        <f ca="1">IF(IFERROR(INDIRECT(CONCATENATE("'UNITCOST ITEMS (Data Entry)'!E",IFERROR(SUM(MATCH(A135,'UNITCOST ITEMS (Data Entry)'!$A$3:$A$504,0),2),""))),"")=0,"",IFERROR(INDIRECT(CONCATENATE("'UNITCOST ITEMS (Data Entry)'!E",IFERROR(SUM(MATCH(A135,'UNITCOST ITEMS (Data Entry)'!$A$3:$A$504,0),2),""))),""))</f>
        <v/>
      </c>
      <c r="D135" s="237"/>
      <c r="E135" s="159" t="str">
        <f ca="1">IF(IFERROR(INDIRECT(CONCATENATE("'UNITCOST ITEMS (Data Entry)'!F",IFERROR(SUM(MATCH(A135,'UNITCOST ITEMS (Data Entry)'!$A$3:$A$504,0),2),""))),"")=0,"",IFERROR(INDIRECT(CONCATENATE("'UNITCOST ITEMS (Data Entry)'!F",IFERROR(SUM(MATCH(A135,'UNITCOST ITEMS (Data Entry)'!$A$3:$A$504,0),2),""))),""))</f>
        <v/>
      </c>
      <c r="F135" s="159" t="str">
        <f ca="1">IF(IFERROR(INDIRECT(CONCATENATE("'UNITCOST ITEMS (Data Entry)'!G",IFERROR(SUM(MATCH(A135,'UNITCOST ITEMS (Data Entry)'!$A$3:$A$504,0),2),""))),"")=0,"",IFERROR(INDIRECT(CONCATENATE("'UNITCOST ITEMS (Data Entry)'!G",IFERROR(SUM(MATCH(A135,'UNITCOST ITEMS (Data Entry)'!$A$3:$A$504,0),2),""))),""))</f>
        <v/>
      </c>
      <c r="G135" s="152" t="str">
        <f ca="1">IF(IFERROR(INDIRECT(CONCATENATE("'UNITCOST ITEMS (Data Entry)'!H",IFERROR(SUM(MATCH(A135,'UNITCOST ITEMS (Data Entry)'!$A$3:$A$504,0),2),""))),"")=0,"",IFERROR(INDIRECT(CONCATENATE("'UNITCOST ITEMS (Data Entry)'!H",IFERROR(SUM(MATCH(A135,'UNITCOST ITEMS (Data Entry)'!$A$3:$A$504,0),2),""))),""))</f>
        <v/>
      </c>
      <c r="H135" s="152" t="str">
        <f ca="1">IF(IFERROR(INDIRECT(CONCATENATE("'UNITCOST ITEMS (Data Entry)'!I",IFERROR(SUM(MATCH(A135,'UNITCOST ITEMS (Data Entry)'!$A$3:$A$504,0),2),""))),"")=0,"",IFERROR(INDIRECT(CONCATENATE("'UNITCOST ITEMS (Data Entry)'!I",IFERROR(SUM(MATCH(A135,'UNITCOST ITEMS (Data Entry)'!$A$3:$A$504,0),2),""))),""))</f>
        <v/>
      </c>
      <c r="I135" s="153" t="str">
        <f ca="1">IF(K135=2,"",IF(IFERROR(INDIRECT(CONCATENATE("'UNITCOST ITEMS (Data Entry)'!J",IFERROR(SUM(MATCH(A135,'UNITCOST ITEMS (Data Entry)'!$A$3:$A$504,0),2),""))),"")=0,"",IFERROR(INDIRECT(CONCATENATE("'UNITCOST ITEMS (Data Entry)'!J",IFERROR(SUM(MATCH(A135,'UNITCOST ITEMS (Data Entry)'!$A$3:$A$504,0),2),""))),"")))</f>
        <v/>
      </c>
      <c r="J135" s="89"/>
      <c r="K135" s="149" t="str">
        <f ca="1">IF(IFERROR(INDIRECT(CONCATENATE("'UNITCOST ITEMS (Data Entry)'!C",IFERROR(SUM(MATCH(A135,'UNITCOST ITEMS (Data Entry)'!$A$3:$A$504,0),2),""))),"")=0,"",IFERROR(INDIRECT(CONCATENATE("'UNITCOST ITEMS (Data Entry)'!C",IFERROR(SUM(MATCH(A135,'UNITCOST ITEMS (Data Entry)'!$A$3:$A$504,0),2),""))),""))</f>
        <v/>
      </c>
      <c r="L135" s="85" t="str">
        <f t="shared" ca="1" si="2"/>
        <v/>
      </c>
    </row>
    <row r="136" spans="1:12" s="72" customFormat="1" ht="15" customHeight="1" x14ac:dyDescent="0.25">
      <c r="A136" s="148">
        <f t="shared" si="3"/>
        <v>128</v>
      </c>
      <c r="B136" s="156" t="str">
        <f ca="1">IF(IFERROR(INDIRECT(CONCATENATE("'UNITCOST ITEMS (Data Entry)'!D",IFERROR(SUM(MATCH(A136,'UNITCOST ITEMS (Data Entry)'!$A$3:$A$504,0),2),""))),"")=0,"",IFERROR(INDIRECT(CONCATENATE("'UNITCOST ITEMS (Data Entry)'!D",IFERROR(SUM(MATCH(A136,'UNITCOST ITEMS (Data Entry)'!$A$3:$A$504,0),2),""))),""))</f>
        <v/>
      </c>
      <c r="C136" s="236" t="str">
        <f ca="1">IF(IFERROR(INDIRECT(CONCATENATE("'UNITCOST ITEMS (Data Entry)'!E",IFERROR(SUM(MATCH(A136,'UNITCOST ITEMS (Data Entry)'!$A$3:$A$504,0),2),""))),"")=0,"",IFERROR(INDIRECT(CONCATENATE("'UNITCOST ITEMS (Data Entry)'!E",IFERROR(SUM(MATCH(A136,'UNITCOST ITEMS (Data Entry)'!$A$3:$A$504,0),2),""))),""))</f>
        <v/>
      </c>
      <c r="D136" s="237"/>
      <c r="E136" s="159" t="str">
        <f ca="1">IF(IFERROR(INDIRECT(CONCATENATE("'UNITCOST ITEMS (Data Entry)'!F",IFERROR(SUM(MATCH(A136,'UNITCOST ITEMS (Data Entry)'!$A$3:$A$504,0),2),""))),"")=0,"",IFERROR(INDIRECT(CONCATENATE("'UNITCOST ITEMS (Data Entry)'!F",IFERROR(SUM(MATCH(A136,'UNITCOST ITEMS (Data Entry)'!$A$3:$A$504,0),2),""))),""))</f>
        <v/>
      </c>
      <c r="F136" s="159" t="str">
        <f ca="1">IF(IFERROR(INDIRECT(CONCATENATE("'UNITCOST ITEMS (Data Entry)'!G",IFERROR(SUM(MATCH(A136,'UNITCOST ITEMS (Data Entry)'!$A$3:$A$504,0),2),""))),"")=0,"",IFERROR(INDIRECT(CONCATENATE("'UNITCOST ITEMS (Data Entry)'!G",IFERROR(SUM(MATCH(A136,'UNITCOST ITEMS (Data Entry)'!$A$3:$A$504,0),2),""))),""))</f>
        <v/>
      </c>
      <c r="G136" s="152" t="str">
        <f ca="1">IF(IFERROR(INDIRECT(CONCATENATE("'UNITCOST ITEMS (Data Entry)'!H",IFERROR(SUM(MATCH(A136,'UNITCOST ITEMS (Data Entry)'!$A$3:$A$504,0),2),""))),"")=0,"",IFERROR(INDIRECT(CONCATENATE("'UNITCOST ITEMS (Data Entry)'!H",IFERROR(SUM(MATCH(A136,'UNITCOST ITEMS (Data Entry)'!$A$3:$A$504,0),2),""))),""))</f>
        <v/>
      </c>
      <c r="H136" s="152" t="str">
        <f ca="1">IF(IFERROR(INDIRECT(CONCATENATE("'UNITCOST ITEMS (Data Entry)'!I",IFERROR(SUM(MATCH(A136,'UNITCOST ITEMS (Data Entry)'!$A$3:$A$504,0),2),""))),"")=0,"",IFERROR(INDIRECT(CONCATENATE("'UNITCOST ITEMS (Data Entry)'!I",IFERROR(SUM(MATCH(A136,'UNITCOST ITEMS (Data Entry)'!$A$3:$A$504,0),2),""))),""))</f>
        <v/>
      </c>
      <c r="I136" s="153" t="str">
        <f ca="1">IF(K136=2,"",IF(IFERROR(INDIRECT(CONCATENATE("'UNITCOST ITEMS (Data Entry)'!J",IFERROR(SUM(MATCH(A136,'UNITCOST ITEMS (Data Entry)'!$A$3:$A$504,0),2),""))),"")=0,"",IFERROR(INDIRECT(CONCATENATE("'UNITCOST ITEMS (Data Entry)'!J",IFERROR(SUM(MATCH(A136,'UNITCOST ITEMS (Data Entry)'!$A$3:$A$504,0),2),""))),"")))</f>
        <v/>
      </c>
      <c r="J136" s="89"/>
      <c r="K136" s="149" t="str">
        <f ca="1">IF(IFERROR(INDIRECT(CONCATENATE("'UNITCOST ITEMS (Data Entry)'!C",IFERROR(SUM(MATCH(A136,'UNITCOST ITEMS (Data Entry)'!$A$3:$A$504,0),2),""))),"")=0,"",IFERROR(INDIRECT(CONCATENATE("'UNITCOST ITEMS (Data Entry)'!C",IFERROR(SUM(MATCH(A136,'UNITCOST ITEMS (Data Entry)'!$A$3:$A$504,0),2),""))),""))</f>
        <v/>
      </c>
      <c r="L136" s="85" t="str">
        <f t="shared" ca="1" si="2"/>
        <v/>
      </c>
    </row>
    <row r="137" spans="1:12" s="72" customFormat="1" ht="15" customHeight="1" x14ac:dyDescent="0.25">
      <c r="A137" s="148">
        <f t="shared" si="3"/>
        <v>129</v>
      </c>
      <c r="B137" s="156" t="str">
        <f ca="1">IF(IFERROR(INDIRECT(CONCATENATE("'UNITCOST ITEMS (Data Entry)'!D",IFERROR(SUM(MATCH(A137,'UNITCOST ITEMS (Data Entry)'!$A$3:$A$504,0),2),""))),"")=0,"",IFERROR(INDIRECT(CONCATENATE("'UNITCOST ITEMS (Data Entry)'!D",IFERROR(SUM(MATCH(A137,'UNITCOST ITEMS (Data Entry)'!$A$3:$A$504,0),2),""))),""))</f>
        <v/>
      </c>
      <c r="C137" s="236" t="str">
        <f ca="1">IF(IFERROR(INDIRECT(CONCATENATE("'UNITCOST ITEMS (Data Entry)'!E",IFERROR(SUM(MATCH(A137,'UNITCOST ITEMS (Data Entry)'!$A$3:$A$504,0),2),""))),"")=0,"",IFERROR(INDIRECT(CONCATENATE("'UNITCOST ITEMS (Data Entry)'!E",IFERROR(SUM(MATCH(A137,'UNITCOST ITEMS (Data Entry)'!$A$3:$A$504,0),2),""))),""))</f>
        <v/>
      </c>
      <c r="D137" s="237"/>
      <c r="E137" s="159" t="str">
        <f ca="1">IF(IFERROR(INDIRECT(CONCATENATE("'UNITCOST ITEMS (Data Entry)'!F",IFERROR(SUM(MATCH(A137,'UNITCOST ITEMS (Data Entry)'!$A$3:$A$504,0),2),""))),"")=0,"",IFERROR(INDIRECT(CONCATENATE("'UNITCOST ITEMS (Data Entry)'!F",IFERROR(SUM(MATCH(A137,'UNITCOST ITEMS (Data Entry)'!$A$3:$A$504,0),2),""))),""))</f>
        <v/>
      </c>
      <c r="F137" s="159" t="str">
        <f ca="1">IF(IFERROR(INDIRECT(CONCATENATE("'UNITCOST ITEMS (Data Entry)'!G",IFERROR(SUM(MATCH(A137,'UNITCOST ITEMS (Data Entry)'!$A$3:$A$504,0),2),""))),"")=0,"",IFERROR(INDIRECT(CONCATENATE("'UNITCOST ITEMS (Data Entry)'!G",IFERROR(SUM(MATCH(A137,'UNITCOST ITEMS (Data Entry)'!$A$3:$A$504,0),2),""))),""))</f>
        <v/>
      </c>
      <c r="G137" s="152" t="str">
        <f ca="1">IF(IFERROR(INDIRECT(CONCATENATE("'UNITCOST ITEMS (Data Entry)'!H",IFERROR(SUM(MATCH(A137,'UNITCOST ITEMS (Data Entry)'!$A$3:$A$504,0),2),""))),"")=0,"",IFERROR(INDIRECT(CONCATENATE("'UNITCOST ITEMS (Data Entry)'!H",IFERROR(SUM(MATCH(A137,'UNITCOST ITEMS (Data Entry)'!$A$3:$A$504,0),2),""))),""))</f>
        <v/>
      </c>
      <c r="H137" s="152" t="str">
        <f ca="1">IF(IFERROR(INDIRECT(CONCATENATE("'UNITCOST ITEMS (Data Entry)'!I",IFERROR(SUM(MATCH(A137,'UNITCOST ITEMS (Data Entry)'!$A$3:$A$504,0),2),""))),"")=0,"",IFERROR(INDIRECT(CONCATENATE("'UNITCOST ITEMS (Data Entry)'!I",IFERROR(SUM(MATCH(A137,'UNITCOST ITEMS (Data Entry)'!$A$3:$A$504,0),2),""))),""))</f>
        <v/>
      </c>
      <c r="I137" s="153" t="str">
        <f ca="1">IF(K137=2,"",IF(IFERROR(INDIRECT(CONCATENATE("'UNITCOST ITEMS (Data Entry)'!J",IFERROR(SUM(MATCH(A137,'UNITCOST ITEMS (Data Entry)'!$A$3:$A$504,0),2),""))),"")=0,"",IFERROR(INDIRECT(CONCATENATE("'UNITCOST ITEMS (Data Entry)'!J",IFERROR(SUM(MATCH(A137,'UNITCOST ITEMS (Data Entry)'!$A$3:$A$504,0),2),""))),"")))</f>
        <v/>
      </c>
      <c r="J137" s="89"/>
      <c r="K137" s="149" t="str">
        <f ca="1">IF(IFERROR(INDIRECT(CONCATENATE("'UNITCOST ITEMS (Data Entry)'!C",IFERROR(SUM(MATCH(A137,'UNITCOST ITEMS (Data Entry)'!$A$3:$A$504,0),2),""))),"")=0,"",IFERROR(INDIRECT(CONCATENATE("'UNITCOST ITEMS (Data Entry)'!C",IFERROR(SUM(MATCH(A137,'UNITCOST ITEMS (Data Entry)'!$A$3:$A$504,0),2),""))),""))</f>
        <v/>
      </c>
      <c r="L137" s="85" t="str">
        <f t="shared" ca="1" si="2"/>
        <v/>
      </c>
    </row>
    <row r="138" spans="1:12" s="72" customFormat="1" ht="15" customHeight="1" x14ac:dyDescent="0.25">
      <c r="A138" s="148">
        <f t="shared" si="3"/>
        <v>130</v>
      </c>
      <c r="B138" s="156" t="str">
        <f ca="1">IF(IFERROR(INDIRECT(CONCATENATE("'UNITCOST ITEMS (Data Entry)'!D",IFERROR(SUM(MATCH(A138,'UNITCOST ITEMS (Data Entry)'!$A$3:$A$504,0),2),""))),"")=0,"",IFERROR(INDIRECT(CONCATENATE("'UNITCOST ITEMS (Data Entry)'!D",IFERROR(SUM(MATCH(A138,'UNITCOST ITEMS (Data Entry)'!$A$3:$A$504,0),2),""))),""))</f>
        <v/>
      </c>
      <c r="C138" s="236" t="str">
        <f ca="1">IF(IFERROR(INDIRECT(CONCATENATE("'UNITCOST ITEMS (Data Entry)'!E",IFERROR(SUM(MATCH(A138,'UNITCOST ITEMS (Data Entry)'!$A$3:$A$504,0),2),""))),"")=0,"",IFERROR(INDIRECT(CONCATENATE("'UNITCOST ITEMS (Data Entry)'!E",IFERROR(SUM(MATCH(A138,'UNITCOST ITEMS (Data Entry)'!$A$3:$A$504,0),2),""))),""))</f>
        <v/>
      </c>
      <c r="D138" s="237"/>
      <c r="E138" s="159" t="str">
        <f ca="1">IF(IFERROR(INDIRECT(CONCATENATE("'UNITCOST ITEMS (Data Entry)'!F",IFERROR(SUM(MATCH(A138,'UNITCOST ITEMS (Data Entry)'!$A$3:$A$504,0),2),""))),"")=0,"",IFERROR(INDIRECT(CONCATENATE("'UNITCOST ITEMS (Data Entry)'!F",IFERROR(SUM(MATCH(A138,'UNITCOST ITEMS (Data Entry)'!$A$3:$A$504,0),2),""))),""))</f>
        <v/>
      </c>
      <c r="F138" s="159" t="str">
        <f ca="1">IF(IFERROR(INDIRECT(CONCATENATE("'UNITCOST ITEMS (Data Entry)'!G",IFERROR(SUM(MATCH(A138,'UNITCOST ITEMS (Data Entry)'!$A$3:$A$504,0),2),""))),"")=0,"",IFERROR(INDIRECT(CONCATENATE("'UNITCOST ITEMS (Data Entry)'!G",IFERROR(SUM(MATCH(A138,'UNITCOST ITEMS (Data Entry)'!$A$3:$A$504,0),2),""))),""))</f>
        <v/>
      </c>
      <c r="G138" s="152" t="str">
        <f ca="1">IF(IFERROR(INDIRECT(CONCATENATE("'UNITCOST ITEMS (Data Entry)'!H",IFERROR(SUM(MATCH(A138,'UNITCOST ITEMS (Data Entry)'!$A$3:$A$504,0),2),""))),"")=0,"",IFERROR(INDIRECT(CONCATENATE("'UNITCOST ITEMS (Data Entry)'!H",IFERROR(SUM(MATCH(A138,'UNITCOST ITEMS (Data Entry)'!$A$3:$A$504,0),2),""))),""))</f>
        <v/>
      </c>
      <c r="H138" s="152" t="str">
        <f ca="1">IF(IFERROR(INDIRECT(CONCATENATE("'UNITCOST ITEMS (Data Entry)'!I",IFERROR(SUM(MATCH(A138,'UNITCOST ITEMS (Data Entry)'!$A$3:$A$504,0),2),""))),"")=0,"",IFERROR(INDIRECT(CONCATENATE("'UNITCOST ITEMS (Data Entry)'!I",IFERROR(SUM(MATCH(A138,'UNITCOST ITEMS (Data Entry)'!$A$3:$A$504,0),2),""))),""))</f>
        <v/>
      </c>
      <c r="I138" s="153" t="str">
        <f ca="1">IF(K138=2,"",IF(IFERROR(INDIRECT(CONCATENATE("'UNITCOST ITEMS (Data Entry)'!J",IFERROR(SUM(MATCH(A138,'UNITCOST ITEMS (Data Entry)'!$A$3:$A$504,0),2),""))),"")=0,"",IFERROR(INDIRECT(CONCATENATE("'UNITCOST ITEMS (Data Entry)'!J",IFERROR(SUM(MATCH(A138,'UNITCOST ITEMS (Data Entry)'!$A$3:$A$504,0),2),""))),"")))</f>
        <v/>
      </c>
      <c r="J138" s="89"/>
      <c r="K138" s="149" t="str">
        <f ca="1">IF(IFERROR(INDIRECT(CONCATENATE("'UNITCOST ITEMS (Data Entry)'!C",IFERROR(SUM(MATCH(A138,'UNITCOST ITEMS (Data Entry)'!$A$3:$A$504,0),2),""))),"")=0,"",IFERROR(INDIRECT(CONCATENATE("'UNITCOST ITEMS (Data Entry)'!C",IFERROR(SUM(MATCH(A138,'UNITCOST ITEMS (Data Entry)'!$A$3:$A$504,0),2),""))),""))</f>
        <v/>
      </c>
      <c r="L138" s="85" t="str">
        <f t="shared" ref="L138:L201" ca="1" si="4">IF(K138&lt;&gt;"",ROW(),"")</f>
        <v/>
      </c>
    </row>
    <row r="139" spans="1:12" s="72" customFormat="1" ht="15" customHeight="1" x14ac:dyDescent="0.25">
      <c r="A139" s="148">
        <f t="shared" ref="A139:A202" si="5">A138+1</f>
        <v>131</v>
      </c>
      <c r="B139" s="156" t="str">
        <f ca="1">IF(IFERROR(INDIRECT(CONCATENATE("'UNITCOST ITEMS (Data Entry)'!D",IFERROR(SUM(MATCH(A139,'UNITCOST ITEMS (Data Entry)'!$A$3:$A$504,0),2),""))),"")=0,"",IFERROR(INDIRECT(CONCATENATE("'UNITCOST ITEMS (Data Entry)'!D",IFERROR(SUM(MATCH(A139,'UNITCOST ITEMS (Data Entry)'!$A$3:$A$504,0),2),""))),""))</f>
        <v/>
      </c>
      <c r="C139" s="236" t="str">
        <f ca="1">IF(IFERROR(INDIRECT(CONCATENATE("'UNITCOST ITEMS (Data Entry)'!E",IFERROR(SUM(MATCH(A139,'UNITCOST ITEMS (Data Entry)'!$A$3:$A$504,0),2),""))),"")=0,"",IFERROR(INDIRECT(CONCATENATE("'UNITCOST ITEMS (Data Entry)'!E",IFERROR(SUM(MATCH(A139,'UNITCOST ITEMS (Data Entry)'!$A$3:$A$504,0),2),""))),""))</f>
        <v/>
      </c>
      <c r="D139" s="237"/>
      <c r="E139" s="159" t="str">
        <f ca="1">IF(IFERROR(INDIRECT(CONCATENATE("'UNITCOST ITEMS (Data Entry)'!F",IFERROR(SUM(MATCH(A139,'UNITCOST ITEMS (Data Entry)'!$A$3:$A$504,0),2),""))),"")=0,"",IFERROR(INDIRECT(CONCATENATE("'UNITCOST ITEMS (Data Entry)'!F",IFERROR(SUM(MATCH(A139,'UNITCOST ITEMS (Data Entry)'!$A$3:$A$504,0),2),""))),""))</f>
        <v/>
      </c>
      <c r="F139" s="159" t="str">
        <f ca="1">IF(IFERROR(INDIRECT(CONCATENATE("'UNITCOST ITEMS (Data Entry)'!G",IFERROR(SUM(MATCH(A139,'UNITCOST ITEMS (Data Entry)'!$A$3:$A$504,0),2),""))),"")=0,"",IFERROR(INDIRECT(CONCATENATE("'UNITCOST ITEMS (Data Entry)'!G",IFERROR(SUM(MATCH(A139,'UNITCOST ITEMS (Data Entry)'!$A$3:$A$504,0),2),""))),""))</f>
        <v/>
      </c>
      <c r="G139" s="152" t="str">
        <f ca="1">IF(IFERROR(INDIRECT(CONCATENATE("'UNITCOST ITEMS (Data Entry)'!H",IFERROR(SUM(MATCH(A139,'UNITCOST ITEMS (Data Entry)'!$A$3:$A$504,0),2),""))),"")=0,"",IFERROR(INDIRECT(CONCATENATE("'UNITCOST ITEMS (Data Entry)'!H",IFERROR(SUM(MATCH(A139,'UNITCOST ITEMS (Data Entry)'!$A$3:$A$504,0),2),""))),""))</f>
        <v/>
      </c>
      <c r="H139" s="152" t="str">
        <f ca="1">IF(IFERROR(INDIRECT(CONCATENATE("'UNITCOST ITEMS (Data Entry)'!I",IFERROR(SUM(MATCH(A139,'UNITCOST ITEMS (Data Entry)'!$A$3:$A$504,0),2),""))),"")=0,"",IFERROR(INDIRECT(CONCATENATE("'UNITCOST ITEMS (Data Entry)'!I",IFERROR(SUM(MATCH(A139,'UNITCOST ITEMS (Data Entry)'!$A$3:$A$504,0),2),""))),""))</f>
        <v/>
      </c>
      <c r="I139" s="153" t="str">
        <f ca="1">IF(K139=2,"",IF(IFERROR(INDIRECT(CONCATENATE("'UNITCOST ITEMS (Data Entry)'!J",IFERROR(SUM(MATCH(A139,'UNITCOST ITEMS (Data Entry)'!$A$3:$A$504,0),2),""))),"")=0,"",IFERROR(INDIRECT(CONCATENATE("'UNITCOST ITEMS (Data Entry)'!J",IFERROR(SUM(MATCH(A139,'UNITCOST ITEMS (Data Entry)'!$A$3:$A$504,0),2),""))),"")))</f>
        <v/>
      </c>
      <c r="J139" s="89"/>
      <c r="K139" s="149" t="str">
        <f ca="1">IF(IFERROR(INDIRECT(CONCATENATE("'UNITCOST ITEMS (Data Entry)'!C",IFERROR(SUM(MATCH(A139,'UNITCOST ITEMS (Data Entry)'!$A$3:$A$504,0),2),""))),"")=0,"",IFERROR(INDIRECT(CONCATENATE("'UNITCOST ITEMS (Data Entry)'!C",IFERROR(SUM(MATCH(A139,'UNITCOST ITEMS (Data Entry)'!$A$3:$A$504,0),2),""))),""))</f>
        <v/>
      </c>
      <c r="L139" s="85" t="str">
        <f t="shared" ca="1" si="4"/>
        <v/>
      </c>
    </row>
    <row r="140" spans="1:12" s="72" customFormat="1" ht="15" customHeight="1" x14ac:dyDescent="0.25">
      <c r="A140" s="148">
        <f t="shared" si="5"/>
        <v>132</v>
      </c>
      <c r="B140" s="156" t="str">
        <f ca="1">IF(IFERROR(INDIRECT(CONCATENATE("'UNITCOST ITEMS (Data Entry)'!D",IFERROR(SUM(MATCH(A140,'UNITCOST ITEMS (Data Entry)'!$A$3:$A$504,0),2),""))),"")=0,"",IFERROR(INDIRECT(CONCATENATE("'UNITCOST ITEMS (Data Entry)'!D",IFERROR(SUM(MATCH(A140,'UNITCOST ITEMS (Data Entry)'!$A$3:$A$504,0),2),""))),""))</f>
        <v/>
      </c>
      <c r="C140" s="236" t="str">
        <f ca="1">IF(IFERROR(INDIRECT(CONCATENATE("'UNITCOST ITEMS (Data Entry)'!E",IFERROR(SUM(MATCH(A140,'UNITCOST ITEMS (Data Entry)'!$A$3:$A$504,0),2),""))),"")=0,"",IFERROR(INDIRECT(CONCATENATE("'UNITCOST ITEMS (Data Entry)'!E",IFERROR(SUM(MATCH(A140,'UNITCOST ITEMS (Data Entry)'!$A$3:$A$504,0),2),""))),""))</f>
        <v/>
      </c>
      <c r="D140" s="237"/>
      <c r="E140" s="159" t="str">
        <f ca="1">IF(IFERROR(INDIRECT(CONCATENATE("'UNITCOST ITEMS (Data Entry)'!F",IFERROR(SUM(MATCH(A140,'UNITCOST ITEMS (Data Entry)'!$A$3:$A$504,0),2),""))),"")=0,"",IFERROR(INDIRECT(CONCATENATE("'UNITCOST ITEMS (Data Entry)'!F",IFERROR(SUM(MATCH(A140,'UNITCOST ITEMS (Data Entry)'!$A$3:$A$504,0),2),""))),""))</f>
        <v/>
      </c>
      <c r="F140" s="159" t="str">
        <f ca="1">IF(IFERROR(INDIRECT(CONCATENATE("'UNITCOST ITEMS (Data Entry)'!G",IFERROR(SUM(MATCH(A140,'UNITCOST ITEMS (Data Entry)'!$A$3:$A$504,0),2),""))),"")=0,"",IFERROR(INDIRECT(CONCATENATE("'UNITCOST ITEMS (Data Entry)'!G",IFERROR(SUM(MATCH(A140,'UNITCOST ITEMS (Data Entry)'!$A$3:$A$504,0),2),""))),""))</f>
        <v/>
      </c>
      <c r="G140" s="152" t="str">
        <f ca="1">IF(IFERROR(INDIRECT(CONCATENATE("'UNITCOST ITEMS (Data Entry)'!H",IFERROR(SUM(MATCH(A140,'UNITCOST ITEMS (Data Entry)'!$A$3:$A$504,0),2),""))),"")=0,"",IFERROR(INDIRECT(CONCATENATE("'UNITCOST ITEMS (Data Entry)'!H",IFERROR(SUM(MATCH(A140,'UNITCOST ITEMS (Data Entry)'!$A$3:$A$504,0),2),""))),""))</f>
        <v/>
      </c>
      <c r="H140" s="152" t="str">
        <f ca="1">IF(IFERROR(INDIRECT(CONCATENATE("'UNITCOST ITEMS (Data Entry)'!I",IFERROR(SUM(MATCH(A140,'UNITCOST ITEMS (Data Entry)'!$A$3:$A$504,0),2),""))),"")=0,"",IFERROR(INDIRECT(CONCATENATE("'UNITCOST ITEMS (Data Entry)'!I",IFERROR(SUM(MATCH(A140,'UNITCOST ITEMS (Data Entry)'!$A$3:$A$504,0),2),""))),""))</f>
        <v/>
      </c>
      <c r="I140" s="153" t="str">
        <f ca="1">IF(K140=2,"",IF(IFERROR(INDIRECT(CONCATENATE("'UNITCOST ITEMS (Data Entry)'!J",IFERROR(SUM(MATCH(A140,'UNITCOST ITEMS (Data Entry)'!$A$3:$A$504,0),2),""))),"")=0,"",IFERROR(INDIRECT(CONCATENATE("'UNITCOST ITEMS (Data Entry)'!J",IFERROR(SUM(MATCH(A140,'UNITCOST ITEMS (Data Entry)'!$A$3:$A$504,0),2),""))),"")))</f>
        <v/>
      </c>
      <c r="J140" s="89"/>
      <c r="K140" s="149" t="str">
        <f ca="1">IF(IFERROR(INDIRECT(CONCATENATE("'UNITCOST ITEMS (Data Entry)'!C",IFERROR(SUM(MATCH(A140,'UNITCOST ITEMS (Data Entry)'!$A$3:$A$504,0),2),""))),"")=0,"",IFERROR(INDIRECT(CONCATENATE("'UNITCOST ITEMS (Data Entry)'!C",IFERROR(SUM(MATCH(A140,'UNITCOST ITEMS (Data Entry)'!$A$3:$A$504,0),2),""))),""))</f>
        <v/>
      </c>
      <c r="L140" s="85" t="str">
        <f t="shared" ca="1" si="4"/>
        <v/>
      </c>
    </row>
    <row r="141" spans="1:12" s="72" customFormat="1" ht="15" customHeight="1" x14ac:dyDescent="0.25">
      <c r="A141" s="148">
        <f t="shared" si="5"/>
        <v>133</v>
      </c>
      <c r="B141" s="156" t="str">
        <f ca="1">IF(IFERROR(INDIRECT(CONCATENATE("'UNITCOST ITEMS (Data Entry)'!D",IFERROR(SUM(MATCH(A141,'UNITCOST ITEMS (Data Entry)'!$A$3:$A$504,0),2),""))),"")=0,"",IFERROR(INDIRECT(CONCATENATE("'UNITCOST ITEMS (Data Entry)'!D",IFERROR(SUM(MATCH(A141,'UNITCOST ITEMS (Data Entry)'!$A$3:$A$504,0),2),""))),""))</f>
        <v/>
      </c>
      <c r="C141" s="236" t="str">
        <f ca="1">IF(IFERROR(INDIRECT(CONCATENATE("'UNITCOST ITEMS (Data Entry)'!E",IFERROR(SUM(MATCH(A141,'UNITCOST ITEMS (Data Entry)'!$A$3:$A$504,0),2),""))),"")=0,"",IFERROR(INDIRECT(CONCATENATE("'UNITCOST ITEMS (Data Entry)'!E",IFERROR(SUM(MATCH(A141,'UNITCOST ITEMS (Data Entry)'!$A$3:$A$504,0),2),""))),""))</f>
        <v/>
      </c>
      <c r="D141" s="237"/>
      <c r="E141" s="159" t="str">
        <f ca="1">IF(IFERROR(INDIRECT(CONCATENATE("'UNITCOST ITEMS (Data Entry)'!F",IFERROR(SUM(MATCH(A141,'UNITCOST ITEMS (Data Entry)'!$A$3:$A$504,0),2),""))),"")=0,"",IFERROR(INDIRECT(CONCATENATE("'UNITCOST ITEMS (Data Entry)'!F",IFERROR(SUM(MATCH(A141,'UNITCOST ITEMS (Data Entry)'!$A$3:$A$504,0),2),""))),""))</f>
        <v/>
      </c>
      <c r="F141" s="159" t="str">
        <f ca="1">IF(IFERROR(INDIRECT(CONCATENATE("'UNITCOST ITEMS (Data Entry)'!G",IFERROR(SUM(MATCH(A141,'UNITCOST ITEMS (Data Entry)'!$A$3:$A$504,0),2),""))),"")=0,"",IFERROR(INDIRECT(CONCATENATE("'UNITCOST ITEMS (Data Entry)'!G",IFERROR(SUM(MATCH(A141,'UNITCOST ITEMS (Data Entry)'!$A$3:$A$504,0),2),""))),""))</f>
        <v/>
      </c>
      <c r="G141" s="152" t="str">
        <f ca="1">IF(IFERROR(INDIRECT(CONCATENATE("'UNITCOST ITEMS (Data Entry)'!H",IFERROR(SUM(MATCH(A141,'UNITCOST ITEMS (Data Entry)'!$A$3:$A$504,0),2),""))),"")=0,"",IFERROR(INDIRECT(CONCATENATE("'UNITCOST ITEMS (Data Entry)'!H",IFERROR(SUM(MATCH(A141,'UNITCOST ITEMS (Data Entry)'!$A$3:$A$504,0),2),""))),""))</f>
        <v/>
      </c>
      <c r="H141" s="152" t="str">
        <f ca="1">IF(IFERROR(INDIRECT(CONCATENATE("'UNITCOST ITEMS (Data Entry)'!I",IFERROR(SUM(MATCH(A141,'UNITCOST ITEMS (Data Entry)'!$A$3:$A$504,0),2),""))),"")=0,"",IFERROR(INDIRECT(CONCATENATE("'UNITCOST ITEMS (Data Entry)'!I",IFERROR(SUM(MATCH(A141,'UNITCOST ITEMS (Data Entry)'!$A$3:$A$504,0),2),""))),""))</f>
        <v/>
      </c>
      <c r="I141" s="153" t="str">
        <f ca="1">IF(K141=2,"",IF(IFERROR(INDIRECT(CONCATENATE("'UNITCOST ITEMS (Data Entry)'!J",IFERROR(SUM(MATCH(A141,'UNITCOST ITEMS (Data Entry)'!$A$3:$A$504,0),2),""))),"")=0,"",IFERROR(INDIRECT(CONCATENATE("'UNITCOST ITEMS (Data Entry)'!J",IFERROR(SUM(MATCH(A141,'UNITCOST ITEMS (Data Entry)'!$A$3:$A$504,0),2),""))),"")))</f>
        <v/>
      </c>
      <c r="J141" s="89"/>
      <c r="K141" s="149" t="str">
        <f ca="1">IF(IFERROR(INDIRECT(CONCATENATE("'UNITCOST ITEMS (Data Entry)'!C",IFERROR(SUM(MATCH(A141,'UNITCOST ITEMS (Data Entry)'!$A$3:$A$504,0),2),""))),"")=0,"",IFERROR(INDIRECT(CONCATENATE("'UNITCOST ITEMS (Data Entry)'!C",IFERROR(SUM(MATCH(A141,'UNITCOST ITEMS (Data Entry)'!$A$3:$A$504,0),2),""))),""))</f>
        <v/>
      </c>
      <c r="L141" s="85" t="str">
        <f t="shared" ca="1" si="4"/>
        <v/>
      </c>
    </row>
    <row r="142" spans="1:12" s="72" customFormat="1" ht="15" customHeight="1" x14ac:dyDescent="0.25">
      <c r="A142" s="148">
        <f t="shared" si="5"/>
        <v>134</v>
      </c>
      <c r="B142" s="156" t="str">
        <f ca="1">IF(IFERROR(INDIRECT(CONCATENATE("'UNITCOST ITEMS (Data Entry)'!D",IFERROR(SUM(MATCH(A142,'UNITCOST ITEMS (Data Entry)'!$A$3:$A$504,0),2),""))),"")=0,"",IFERROR(INDIRECT(CONCATENATE("'UNITCOST ITEMS (Data Entry)'!D",IFERROR(SUM(MATCH(A142,'UNITCOST ITEMS (Data Entry)'!$A$3:$A$504,0),2),""))),""))</f>
        <v/>
      </c>
      <c r="C142" s="236" t="str">
        <f ca="1">IF(IFERROR(INDIRECT(CONCATENATE("'UNITCOST ITEMS (Data Entry)'!E",IFERROR(SUM(MATCH(A142,'UNITCOST ITEMS (Data Entry)'!$A$3:$A$504,0),2),""))),"")=0,"",IFERROR(INDIRECT(CONCATENATE("'UNITCOST ITEMS (Data Entry)'!E",IFERROR(SUM(MATCH(A142,'UNITCOST ITEMS (Data Entry)'!$A$3:$A$504,0),2),""))),""))</f>
        <v/>
      </c>
      <c r="D142" s="237"/>
      <c r="E142" s="159" t="str">
        <f ca="1">IF(IFERROR(INDIRECT(CONCATENATE("'UNITCOST ITEMS (Data Entry)'!F",IFERROR(SUM(MATCH(A142,'UNITCOST ITEMS (Data Entry)'!$A$3:$A$504,0),2),""))),"")=0,"",IFERROR(INDIRECT(CONCATENATE("'UNITCOST ITEMS (Data Entry)'!F",IFERROR(SUM(MATCH(A142,'UNITCOST ITEMS (Data Entry)'!$A$3:$A$504,0),2),""))),""))</f>
        <v/>
      </c>
      <c r="F142" s="159" t="str">
        <f ca="1">IF(IFERROR(INDIRECT(CONCATENATE("'UNITCOST ITEMS (Data Entry)'!G",IFERROR(SUM(MATCH(A142,'UNITCOST ITEMS (Data Entry)'!$A$3:$A$504,0),2),""))),"")=0,"",IFERROR(INDIRECT(CONCATENATE("'UNITCOST ITEMS (Data Entry)'!G",IFERROR(SUM(MATCH(A142,'UNITCOST ITEMS (Data Entry)'!$A$3:$A$504,0),2),""))),""))</f>
        <v/>
      </c>
      <c r="G142" s="152" t="str">
        <f ca="1">IF(IFERROR(INDIRECT(CONCATENATE("'UNITCOST ITEMS (Data Entry)'!H",IFERROR(SUM(MATCH(A142,'UNITCOST ITEMS (Data Entry)'!$A$3:$A$504,0),2),""))),"")=0,"",IFERROR(INDIRECT(CONCATENATE("'UNITCOST ITEMS (Data Entry)'!H",IFERROR(SUM(MATCH(A142,'UNITCOST ITEMS (Data Entry)'!$A$3:$A$504,0),2),""))),""))</f>
        <v/>
      </c>
      <c r="H142" s="152" t="str">
        <f ca="1">IF(IFERROR(INDIRECT(CONCATENATE("'UNITCOST ITEMS (Data Entry)'!I",IFERROR(SUM(MATCH(A142,'UNITCOST ITEMS (Data Entry)'!$A$3:$A$504,0),2),""))),"")=0,"",IFERROR(INDIRECT(CONCATENATE("'UNITCOST ITEMS (Data Entry)'!I",IFERROR(SUM(MATCH(A142,'UNITCOST ITEMS (Data Entry)'!$A$3:$A$504,0),2),""))),""))</f>
        <v/>
      </c>
      <c r="I142" s="153" t="str">
        <f ca="1">IF(K142=2,"",IF(IFERROR(INDIRECT(CONCATENATE("'UNITCOST ITEMS (Data Entry)'!J",IFERROR(SUM(MATCH(A142,'UNITCOST ITEMS (Data Entry)'!$A$3:$A$504,0),2),""))),"")=0,"",IFERROR(INDIRECT(CONCATENATE("'UNITCOST ITEMS (Data Entry)'!J",IFERROR(SUM(MATCH(A142,'UNITCOST ITEMS (Data Entry)'!$A$3:$A$504,0),2),""))),"")))</f>
        <v/>
      </c>
      <c r="J142" s="89"/>
      <c r="K142" s="149" t="str">
        <f ca="1">IF(IFERROR(INDIRECT(CONCATENATE("'UNITCOST ITEMS (Data Entry)'!C",IFERROR(SUM(MATCH(A142,'UNITCOST ITEMS (Data Entry)'!$A$3:$A$504,0),2),""))),"")=0,"",IFERROR(INDIRECT(CONCATENATE("'UNITCOST ITEMS (Data Entry)'!C",IFERROR(SUM(MATCH(A142,'UNITCOST ITEMS (Data Entry)'!$A$3:$A$504,0),2),""))),""))</f>
        <v/>
      </c>
      <c r="L142" s="85" t="str">
        <f t="shared" ca="1" si="4"/>
        <v/>
      </c>
    </row>
    <row r="143" spans="1:12" s="72" customFormat="1" ht="15" customHeight="1" x14ac:dyDescent="0.25">
      <c r="A143" s="148">
        <f t="shared" si="5"/>
        <v>135</v>
      </c>
      <c r="B143" s="156" t="str">
        <f ca="1">IF(IFERROR(INDIRECT(CONCATENATE("'UNITCOST ITEMS (Data Entry)'!D",IFERROR(SUM(MATCH(A143,'UNITCOST ITEMS (Data Entry)'!$A$3:$A$504,0),2),""))),"")=0,"",IFERROR(INDIRECT(CONCATENATE("'UNITCOST ITEMS (Data Entry)'!D",IFERROR(SUM(MATCH(A143,'UNITCOST ITEMS (Data Entry)'!$A$3:$A$504,0),2),""))),""))</f>
        <v/>
      </c>
      <c r="C143" s="236" t="str">
        <f ca="1">IF(IFERROR(INDIRECT(CONCATENATE("'UNITCOST ITEMS (Data Entry)'!E",IFERROR(SUM(MATCH(A143,'UNITCOST ITEMS (Data Entry)'!$A$3:$A$504,0),2),""))),"")=0,"",IFERROR(INDIRECT(CONCATENATE("'UNITCOST ITEMS (Data Entry)'!E",IFERROR(SUM(MATCH(A143,'UNITCOST ITEMS (Data Entry)'!$A$3:$A$504,0),2),""))),""))</f>
        <v/>
      </c>
      <c r="D143" s="237"/>
      <c r="E143" s="159" t="str">
        <f ca="1">IF(IFERROR(INDIRECT(CONCATENATE("'UNITCOST ITEMS (Data Entry)'!F",IFERROR(SUM(MATCH(A143,'UNITCOST ITEMS (Data Entry)'!$A$3:$A$504,0),2),""))),"")=0,"",IFERROR(INDIRECT(CONCATENATE("'UNITCOST ITEMS (Data Entry)'!F",IFERROR(SUM(MATCH(A143,'UNITCOST ITEMS (Data Entry)'!$A$3:$A$504,0),2),""))),""))</f>
        <v/>
      </c>
      <c r="F143" s="159" t="str">
        <f ca="1">IF(IFERROR(INDIRECT(CONCATENATE("'UNITCOST ITEMS (Data Entry)'!G",IFERROR(SUM(MATCH(A143,'UNITCOST ITEMS (Data Entry)'!$A$3:$A$504,0),2),""))),"")=0,"",IFERROR(INDIRECT(CONCATENATE("'UNITCOST ITEMS (Data Entry)'!G",IFERROR(SUM(MATCH(A143,'UNITCOST ITEMS (Data Entry)'!$A$3:$A$504,0),2),""))),""))</f>
        <v/>
      </c>
      <c r="G143" s="152" t="str">
        <f ca="1">IF(IFERROR(INDIRECT(CONCATENATE("'UNITCOST ITEMS (Data Entry)'!H",IFERROR(SUM(MATCH(A143,'UNITCOST ITEMS (Data Entry)'!$A$3:$A$504,0),2),""))),"")=0,"",IFERROR(INDIRECT(CONCATENATE("'UNITCOST ITEMS (Data Entry)'!H",IFERROR(SUM(MATCH(A143,'UNITCOST ITEMS (Data Entry)'!$A$3:$A$504,0),2),""))),""))</f>
        <v/>
      </c>
      <c r="H143" s="152" t="str">
        <f ca="1">IF(IFERROR(INDIRECT(CONCATENATE("'UNITCOST ITEMS (Data Entry)'!I",IFERROR(SUM(MATCH(A143,'UNITCOST ITEMS (Data Entry)'!$A$3:$A$504,0),2),""))),"")=0,"",IFERROR(INDIRECT(CONCATENATE("'UNITCOST ITEMS (Data Entry)'!I",IFERROR(SUM(MATCH(A143,'UNITCOST ITEMS (Data Entry)'!$A$3:$A$504,0),2),""))),""))</f>
        <v/>
      </c>
      <c r="I143" s="153" t="str">
        <f ca="1">IF(K143=2,"",IF(IFERROR(INDIRECT(CONCATENATE("'UNITCOST ITEMS (Data Entry)'!J",IFERROR(SUM(MATCH(A143,'UNITCOST ITEMS (Data Entry)'!$A$3:$A$504,0),2),""))),"")=0,"",IFERROR(INDIRECT(CONCATENATE("'UNITCOST ITEMS (Data Entry)'!J",IFERROR(SUM(MATCH(A143,'UNITCOST ITEMS (Data Entry)'!$A$3:$A$504,0),2),""))),"")))</f>
        <v/>
      </c>
      <c r="J143" s="89"/>
      <c r="K143" s="149" t="str">
        <f ca="1">IF(IFERROR(INDIRECT(CONCATENATE("'UNITCOST ITEMS (Data Entry)'!C",IFERROR(SUM(MATCH(A143,'UNITCOST ITEMS (Data Entry)'!$A$3:$A$504,0),2),""))),"")=0,"",IFERROR(INDIRECT(CONCATENATE("'UNITCOST ITEMS (Data Entry)'!C",IFERROR(SUM(MATCH(A143,'UNITCOST ITEMS (Data Entry)'!$A$3:$A$504,0),2),""))),""))</f>
        <v/>
      </c>
      <c r="L143" s="85" t="str">
        <f t="shared" ca="1" si="4"/>
        <v/>
      </c>
    </row>
    <row r="144" spans="1:12" s="72" customFormat="1" ht="15" customHeight="1" x14ac:dyDescent="0.25">
      <c r="A144" s="148">
        <f t="shared" si="5"/>
        <v>136</v>
      </c>
      <c r="B144" s="156" t="str">
        <f ca="1">IF(IFERROR(INDIRECT(CONCATENATE("'UNITCOST ITEMS (Data Entry)'!D",IFERROR(SUM(MATCH(A144,'UNITCOST ITEMS (Data Entry)'!$A$3:$A$504,0),2),""))),"")=0,"",IFERROR(INDIRECT(CONCATENATE("'UNITCOST ITEMS (Data Entry)'!D",IFERROR(SUM(MATCH(A144,'UNITCOST ITEMS (Data Entry)'!$A$3:$A$504,0),2),""))),""))</f>
        <v/>
      </c>
      <c r="C144" s="236" t="str">
        <f ca="1">IF(IFERROR(INDIRECT(CONCATENATE("'UNITCOST ITEMS (Data Entry)'!E",IFERROR(SUM(MATCH(A144,'UNITCOST ITEMS (Data Entry)'!$A$3:$A$504,0),2),""))),"")=0,"",IFERROR(INDIRECT(CONCATENATE("'UNITCOST ITEMS (Data Entry)'!E",IFERROR(SUM(MATCH(A144,'UNITCOST ITEMS (Data Entry)'!$A$3:$A$504,0),2),""))),""))</f>
        <v/>
      </c>
      <c r="D144" s="237"/>
      <c r="E144" s="159" t="str">
        <f ca="1">IF(IFERROR(INDIRECT(CONCATENATE("'UNITCOST ITEMS (Data Entry)'!F",IFERROR(SUM(MATCH(A144,'UNITCOST ITEMS (Data Entry)'!$A$3:$A$504,0),2),""))),"")=0,"",IFERROR(INDIRECT(CONCATENATE("'UNITCOST ITEMS (Data Entry)'!F",IFERROR(SUM(MATCH(A144,'UNITCOST ITEMS (Data Entry)'!$A$3:$A$504,0),2),""))),""))</f>
        <v/>
      </c>
      <c r="F144" s="159" t="str">
        <f ca="1">IF(IFERROR(INDIRECT(CONCATENATE("'UNITCOST ITEMS (Data Entry)'!G",IFERROR(SUM(MATCH(A144,'UNITCOST ITEMS (Data Entry)'!$A$3:$A$504,0),2),""))),"")=0,"",IFERROR(INDIRECT(CONCATENATE("'UNITCOST ITEMS (Data Entry)'!G",IFERROR(SUM(MATCH(A144,'UNITCOST ITEMS (Data Entry)'!$A$3:$A$504,0),2),""))),""))</f>
        <v/>
      </c>
      <c r="G144" s="152" t="str">
        <f ca="1">IF(IFERROR(INDIRECT(CONCATENATE("'UNITCOST ITEMS (Data Entry)'!H",IFERROR(SUM(MATCH(A144,'UNITCOST ITEMS (Data Entry)'!$A$3:$A$504,0),2),""))),"")=0,"",IFERROR(INDIRECT(CONCATENATE("'UNITCOST ITEMS (Data Entry)'!H",IFERROR(SUM(MATCH(A144,'UNITCOST ITEMS (Data Entry)'!$A$3:$A$504,0),2),""))),""))</f>
        <v/>
      </c>
      <c r="H144" s="152" t="str">
        <f ca="1">IF(IFERROR(INDIRECT(CONCATENATE("'UNITCOST ITEMS (Data Entry)'!I",IFERROR(SUM(MATCH(A144,'UNITCOST ITEMS (Data Entry)'!$A$3:$A$504,0),2),""))),"")=0,"",IFERROR(INDIRECT(CONCATENATE("'UNITCOST ITEMS (Data Entry)'!I",IFERROR(SUM(MATCH(A144,'UNITCOST ITEMS (Data Entry)'!$A$3:$A$504,0),2),""))),""))</f>
        <v/>
      </c>
      <c r="I144" s="153" t="str">
        <f ca="1">IF(K144=2,"",IF(IFERROR(INDIRECT(CONCATENATE("'UNITCOST ITEMS (Data Entry)'!J",IFERROR(SUM(MATCH(A144,'UNITCOST ITEMS (Data Entry)'!$A$3:$A$504,0),2),""))),"")=0,"",IFERROR(INDIRECT(CONCATENATE("'UNITCOST ITEMS (Data Entry)'!J",IFERROR(SUM(MATCH(A144,'UNITCOST ITEMS (Data Entry)'!$A$3:$A$504,0),2),""))),"")))</f>
        <v/>
      </c>
      <c r="J144" s="89"/>
      <c r="K144" s="149" t="str">
        <f ca="1">IF(IFERROR(INDIRECT(CONCATENATE("'UNITCOST ITEMS (Data Entry)'!C",IFERROR(SUM(MATCH(A144,'UNITCOST ITEMS (Data Entry)'!$A$3:$A$504,0),2),""))),"")=0,"",IFERROR(INDIRECT(CONCATENATE("'UNITCOST ITEMS (Data Entry)'!C",IFERROR(SUM(MATCH(A144,'UNITCOST ITEMS (Data Entry)'!$A$3:$A$504,0),2),""))),""))</f>
        <v/>
      </c>
      <c r="L144" s="85" t="str">
        <f t="shared" ca="1" si="4"/>
        <v/>
      </c>
    </row>
    <row r="145" spans="1:12" s="72" customFormat="1" ht="15" customHeight="1" x14ac:dyDescent="0.25">
      <c r="A145" s="148">
        <f t="shared" si="5"/>
        <v>137</v>
      </c>
      <c r="B145" s="156" t="str">
        <f ca="1">IF(IFERROR(INDIRECT(CONCATENATE("'UNITCOST ITEMS (Data Entry)'!D",IFERROR(SUM(MATCH(A145,'UNITCOST ITEMS (Data Entry)'!$A$3:$A$504,0),2),""))),"")=0,"",IFERROR(INDIRECT(CONCATENATE("'UNITCOST ITEMS (Data Entry)'!D",IFERROR(SUM(MATCH(A145,'UNITCOST ITEMS (Data Entry)'!$A$3:$A$504,0),2),""))),""))</f>
        <v/>
      </c>
      <c r="C145" s="236" t="str">
        <f ca="1">IF(IFERROR(INDIRECT(CONCATENATE("'UNITCOST ITEMS (Data Entry)'!E",IFERROR(SUM(MATCH(A145,'UNITCOST ITEMS (Data Entry)'!$A$3:$A$504,0),2),""))),"")=0,"",IFERROR(INDIRECT(CONCATENATE("'UNITCOST ITEMS (Data Entry)'!E",IFERROR(SUM(MATCH(A145,'UNITCOST ITEMS (Data Entry)'!$A$3:$A$504,0),2),""))),""))</f>
        <v/>
      </c>
      <c r="D145" s="237"/>
      <c r="E145" s="159" t="str">
        <f ca="1">IF(IFERROR(INDIRECT(CONCATENATE("'UNITCOST ITEMS (Data Entry)'!F",IFERROR(SUM(MATCH(A145,'UNITCOST ITEMS (Data Entry)'!$A$3:$A$504,0),2),""))),"")=0,"",IFERROR(INDIRECT(CONCATENATE("'UNITCOST ITEMS (Data Entry)'!F",IFERROR(SUM(MATCH(A145,'UNITCOST ITEMS (Data Entry)'!$A$3:$A$504,0),2),""))),""))</f>
        <v/>
      </c>
      <c r="F145" s="159" t="str">
        <f ca="1">IF(IFERROR(INDIRECT(CONCATENATE("'UNITCOST ITEMS (Data Entry)'!G",IFERROR(SUM(MATCH(A145,'UNITCOST ITEMS (Data Entry)'!$A$3:$A$504,0),2),""))),"")=0,"",IFERROR(INDIRECT(CONCATENATE("'UNITCOST ITEMS (Data Entry)'!G",IFERROR(SUM(MATCH(A145,'UNITCOST ITEMS (Data Entry)'!$A$3:$A$504,0),2),""))),""))</f>
        <v/>
      </c>
      <c r="G145" s="152" t="str">
        <f ca="1">IF(IFERROR(INDIRECT(CONCATENATE("'UNITCOST ITEMS (Data Entry)'!H",IFERROR(SUM(MATCH(A145,'UNITCOST ITEMS (Data Entry)'!$A$3:$A$504,0),2),""))),"")=0,"",IFERROR(INDIRECT(CONCATENATE("'UNITCOST ITEMS (Data Entry)'!H",IFERROR(SUM(MATCH(A145,'UNITCOST ITEMS (Data Entry)'!$A$3:$A$504,0),2),""))),""))</f>
        <v/>
      </c>
      <c r="H145" s="152" t="str">
        <f ca="1">IF(IFERROR(INDIRECT(CONCATENATE("'UNITCOST ITEMS (Data Entry)'!I",IFERROR(SUM(MATCH(A145,'UNITCOST ITEMS (Data Entry)'!$A$3:$A$504,0),2),""))),"")=0,"",IFERROR(INDIRECT(CONCATENATE("'UNITCOST ITEMS (Data Entry)'!I",IFERROR(SUM(MATCH(A145,'UNITCOST ITEMS (Data Entry)'!$A$3:$A$504,0),2),""))),""))</f>
        <v/>
      </c>
      <c r="I145" s="153" t="str">
        <f ca="1">IF(K145=2,"",IF(IFERROR(INDIRECT(CONCATENATE("'UNITCOST ITEMS (Data Entry)'!J",IFERROR(SUM(MATCH(A145,'UNITCOST ITEMS (Data Entry)'!$A$3:$A$504,0),2),""))),"")=0,"",IFERROR(INDIRECT(CONCATENATE("'UNITCOST ITEMS (Data Entry)'!J",IFERROR(SUM(MATCH(A145,'UNITCOST ITEMS (Data Entry)'!$A$3:$A$504,0),2),""))),"")))</f>
        <v/>
      </c>
      <c r="J145" s="89"/>
      <c r="K145" s="149" t="str">
        <f ca="1">IF(IFERROR(INDIRECT(CONCATENATE("'UNITCOST ITEMS (Data Entry)'!C",IFERROR(SUM(MATCH(A145,'UNITCOST ITEMS (Data Entry)'!$A$3:$A$504,0),2),""))),"")=0,"",IFERROR(INDIRECT(CONCATENATE("'UNITCOST ITEMS (Data Entry)'!C",IFERROR(SUM(MATCH(A145,'UNITCOST ITEMS (Data Entry)'!$A$3:$A$504,0),2),""))),""))</f>
        <v/>
      </c>
      <c r="L145" s="85" t="str">
        <f t="shared" ca="1" si="4"/>
        <v/>
      </c>
    </row>
    <row r="146" spans="1:12" s="72" customFormat="1" ht="15" customHeight="1" x14ac:dyDescent="0.25">
      <c r="A146" s="148">
        <f t="shared" si="5"/>
        <v>138</v>
      </c>
      <c r="B146" s="156" t="str">
        <f ca="1">IF(IFERROR(INDIRECT(CONCATENATE("'UNITCOST ITEMS (Data Entry)'!D",IFERROR(SUM(MATCH(A146,'UNITCOST ITEMS (Data Entry)'!$A$3:$A$504,0),2),""))),"")=0,"",IFERROR(INDIRECT(CONCATENATE("'UNITCOST ITEMS (Data Entry)'!D",IFERROR(SUM(MATCH(A146,'UNITCOST ITEMS (Data Entry)'!$A$3:$A$504,0),2),""))),""))</f>
        <v/>
      </c>
      <c r="C146" s="236" t="str">
        <f ca="1">IF(IFERROR(INDIRECT(CONCATENATE("'UNITCOST ITEMS (Data Entry)'!E",IFERROR(SUM(MATCH(A146,'UNITCOST ITEMS (Data Entry)'!$A$3:$A$504,0),2),""))),"")=0,"",IFERROR(INDIRECT(CONCATENATE("'UNITCOST ITEMS (Data Entry)'!E",IFERROR(SUM(MATCH(A146,'UNITCOST ITEMS (Data Entry)'!$A$3:$A$504,0),2),""))),""))</f>
        <v/>
      </c>
      <c r="D146" s="237"/>
      <c r="E146" s="159" t="str">
        <f ca="1">IF(IFERROR(INDIRECT(CONCATENATE("'UNITCOST ITEMS (Data Entry)'!F",IFERROR(SUM(MATCH(A146,'UNITCOST ITEMS (Data Entry)'!$A$3:$A$504,0),2),""))),"")=0,"",IFERROR(INDIRECT(CONCATENATE("'UNITCOST ITEMS (Data Entry)'!F",IFERROR(SUM(MATCH(A146,'UNITCOST ITEMS (Data Entry)'!$A$3:$A$504,0),2),""))),""))</f>
        <v/>
      </c>
      <c r="F146" s="159" t="str">
        <f ca="1">IF(IFERROR(INDIRECT(CONCATENATE("'UNITCOST ITEMS (Data Entry)'!G",IFERROR(SUM(MATCH(A146,'UNITCOST ITEMS (Data Entry)'!$A$3:$A$504,0),2),""))),"")=0,"",IFERROR(INDIRECT(CONCATENATE("'UNITCOST ITEMS (Data Entry)'!G",IFERROR(SUM(MATCH(A146,'UNITCOST ITEMS (Data Entry)'!$A$3:$A$504,0),2),""))),""))</f>
        <v/>
      </c>
      <c r="G146" s="152" t="str">
        <f ca="1">IF(IFERROR(INDIRECT(CONCATENATE("'UNITCOST ITEMS (Data Entry)'!H",IFERROR(SUM(MATCH(A146,'UNITCOST ITEMS (Data Entry)'!$A$3:$A$504,0),2),""))),"")=0,"",IFERROR(INDIRECT(CONCATENATE("'UNITCOST ITEMS (Data Entry)'!H",IFERROR(SUM(MATCH(A146,'UNITCOST ITEMS (Data Entry)'!$A$3:$A$504,0),2),""))),""))</f>
        <v/>
      </c>
      <c r="H146" s="152" t="str">
        <f ca="1">IF(IFERROR(INDIRECT(CONCATENATE("'UNITCOST ITEMS (Data Entry)'!I",IFERROR(SUM(MATCH(A146,'UNITCOST ITEMS (Data Entry)'!$A$3:$A$504,0),2),""))),"")=0,"",IFERROR(INDIRECT(CONCATENATE("'UNITCOST ITEMS (Data Entry)'!I",IFERROR(SUM(MATCH(A146,'UNITCOST ITEMS (Data Entry)'!$A$3:$A$504,0),2),""))),""))</f>
        <v/>
      </c>
      <c r="I146" s="153" t="str">
        <f ca="1">IF(K146=2,"",IF(IFERROR(INDIRECT(CONCATENATE("'UNITCOST ITEMS (Data Entry)'!J",IFERROR(SUM(MATCH(A146,'UNITCOST ITEMS (Data Entry)'!$A$3:$A$504,0),2),""))),"")=0,"",IFERROR(INDIRECT(CONCATENATE("'UNITCOST ITEMS (Data Entry)'!J",IFERROR(SUM(MATCH(A146,'UNITCOST ITEMS (Data Entry)'!$A$3:$A$504,0),2),""))),"")))</f>
        <v/>
      </c>
      <c r="J146" s="89"/>
      <c r="K146" s="149" t="str">
        <f ca="1">IF(IFERROR(INDIRECT(CONCATENATE("'UNITCOST ITEMS (Data Entry)'!C",IFERROR(SUM(MATCH(A146,'UNITCOST ITEMS (Data Entry)'!$A$3:$A$504,0),2),""))),"")=0,"",IFERROR(INDIRECT(CONCATENATE("'UNITCOST ITEMS (Data Entry)'!C",IFERROR(SUM(MATCH(A146,'UNITCOST ITEMS (Data Entry)'!$A$3:$A$504,0),2),""))),""))</f>
        <v/>
      </c>
      <c r="L146" s="85" t="str">
        <f t="shared" ca="1" si="4"/>
        <v/>
      </c>
    </row>
    <row r="147" spans="1:12" s="72" customFormat="1" ht="15" customHeight="1" x14ac:dyDescent="0.25">
      <c r="A147" s="148">
        <f t="shared" si="5"/>
        <v>139</v>
      </c>
      <c r="B147" s="156" t="str">
        <f ca="1">IF(IFERROR(INDIRECT(CONCATENATE("'UNITCOST ITEMS (Data Entry)'!D",IFERROR(SUM(MATCH(A147,'UNITCOST ITEMS (Data Entry)'!$A$3:$A$504,0),2),""))),"")=0,"",IFERROR(INDIRECT(CONCATENATE("'UNITCOST ITEMS (Data Entry)'!D",IFERROR(SUM(MATCH(A147,'UNITCOST ITEMS (Data Entry)'!$A$3:$A$504,0),2),""))),""))</f>
        <v/>
      </c>
      <c r="C147" s="236" t="str">
        <f ca="1">IF(IFERROR(INDIRECT(CONCATENATE("'UNITCOST ITEMS (Data Entry)'!E",IFERROR(SUM(MATCH(A147,'UNITCOST ITEMS (Data Entry)'!$A$3:$A$504,0),2),""))),"")=0,"",IFERROR(INDIRECT(CONCATENATE("'UNITCOST ITEMS (Data Entry)'!E",IFERROR(SUM(MATCH(A147,'UNITCOST ITEMS (Data Entry)'!$A$3:$A$504,0),2),""))),""))</f>
        <v/>
      </c>
      <c r="D147" s="237"/>
      <c r="E147" s="159" t="str">
        <f ca="1">IF(IFERROR(INDIRECT(CONCATENATE("'UNITCOST ITEMS (Data Entry)'!F",IFERROR(SUM(MATCH(A147,'UNITCOST ITEMS (Data Entry)'!$A$3:$A$504,0),2),""))),"")=0,"",IFERROR(INDIRECT(CONCATENATE("'UNITCOST ITEMS (Data Entry)'!F",IFERROR(SUM(MATCH(A147,'UNITCOST ITEMS (Data Entry)'!$A$3:$A$504,0),2),""))),""))</f>
        <v/>
      </c>
      <c r="F147" s="159" t="str">
        <f ca="1">IF(IFERROR(INDIRECT(CONCATENATE("'UNITCOST ITEMS (Data Entry)'!G",IFERROR(SUM(MATCH(A147,'UNITCOST ITEMS (Data Entry)'!$A$3:$A$504,0),2),""))),"")=0,"",IFERROR(INDIRECT(CONCATENATE("'UNITCOST ITEMS (Data Entry)'!G",IFERROR(SUM(MATCH(A147,'UNITCOST ITEMS (Data Entry)'!$A$3:$A$504,0),2),""))),""))</f>
        <v/>
      </c>
      <c r="G147" s="152" t="str">
        <f ca="1">IF(IFERROR(INDIRECT(CONCATENATE("'UNITCOST ITEMS (Data Entry)'!H",IFERROR(SUM(MATCH(A147,'UNITCOST ITEMS (Data Entry)'!$A$3:$A$504,0),2),""))),"")=0,"",IFERROR(INDIRECT(CONCATENATE("'UNITCOST ITEMS (Data Entry)'!H",IFERROR(SUM(MATCH(A147,'UNITCOST ITEMS (Data Entry)'!$A$3:$A$504,0),2),""))),""))</f>
        <v/>
      </c>
      <c r="H147" s="152" t="str">
        <f ca="1">IF(IFERROR(INDIRECT(CONCATENATE("'UNITCOST ITEMS (Data Entry)'!I",IFERROR(SUM(MATCH(A147,'UNITCOST ITEMS (Data Entry)'!$A$3:$A$504,0),2),""))),"")=0,"",IFERROR(INDIRECT(CONCATENATE("'UNITCOST ITEMS (Data Entry)'!I",IFERROR(SUM(MATCH(A147,'UNITCOST ITEMS (Data Entry)'!$A$3:$A$504,0),2),""))),""))</f>
        <v/>
      </c>
      <c r="I147" s="153" t="str">
        <f ca="1">IF(K147=2,"",IF(IFERROR(INDIRECT(CONCATENATE("'UNITCOST ITEMS (Data Entry)'!J",IFERROR(SUM(MATCH(A147,'UNITCOST ITEMS (Data Entry)'!$A$3:$A$504,0),2),""))),"")=0,"",IFERROR(INDIRECT(CONCATENATE("'UNITCOST ITEMS (Data Entry)'!J",IFERROR(SUM(MATCH(A147,'UNITCOST ITEMS (Data Entry)'!$A$3:$A$504,0),2),""))),"")))</f>
        <v/>
      </c>
      <c r="J147" s="89"/>
      <c r="K147" s="149" t="str">
        <f ca="1">IF(IFERROR(INDIRECT(CONCATENATE("'UNITCOST ITEMS (Data Entry)'!C",IFERROR(SUM(MATCH(A147,'UNITCOST ITEMS (Data Entry)'!$A$3:$A$504,0),2),""))),"")=0,"",IFERROR(INDIRECT(CONCATENATE("'UNITCOST ITEMS (Data Entry)'!C",IFERROR(SUM(MATCH(A147,'UNITCOST ITEMS (Data Entry)'!$A$3:$A$504,0),2),""))),""))</f>
        <v/>
      </c>
      <c r="L147" s="85" t="str">
        <f t="shared" ca="1" si="4"/>
        <v/>
      </c>
    </row>
    <row r="148" spans="1:12" s="72" customFormat="1" ht="15" customHeight="1" x14ac:dyDescent="0.25">
      <c r="A148" s="148">
        <f t="shared" si="5"/>
        <v>140</v>
      </c>
      <c r="B148" s="156" t="str">
        <f ca="1">IF(IFERROR(INDIRECT(CONCATENATE("'UNITCOST ITEMS (Data Entry)'!D",IFERROR(SUM(MATCH(A148,'UNITCOST ITEMS (Data Entry)'!$A$3:$A$504,0),2),""))),"")=0,"",IFERROR(INDIRECT(CONCATENATE("'UNITCOST ITEMS (Data Entry)'!D",IFERROR(SUM(MATCH(A148,'UNITCOST ITEMS (Data Entry)'!$A$3:$A$504,0),2),""))),""))</f>
        <v/>
      </c>
      <c r="C148" s="236" t="str">
        <f ca="1">IF(IFERROR(INDIRECT(CONCATENATE("'UNITCOST ITEMS (Data Entry)'!E",IFERROR(SUM(MATCH(A148,'UNITCOST ITEMS (Data Entry)'!$A$3:$A$504,0),2),""))),"")=0,"",IFERROR(INDIRECT(CONCATENATE("'UNITCOST ITEMS (Data Entry)'!E",IFERROR(SUM(MATCH(A148,'UNITCOST ITEMS (Data Entry)'!$A$3:$A$504,0),2),""))),""))</f>
        <v/>
      </c>
      <c r="D148" s="237"/>
      <c r="E148" s="159" t="str">
        <f ca="1">IF(IFERROR(INDIRECT(CONCATENATE("'UNITCOST ITEMS (Data Entry)'!F",IFERROR(SUM(MATCH(A148,'UNITCOST ITEMS (Data Entry)'!$A$3:$A$504,0),2),""))),"")=0,"",IFERROR(INDIRECT(CONCATENATE("'UNITCOST ITEMS (Data Entry)'!F",IFERROR(SUM(MATCH(A148,'UNITCOST ITEMS (Data Entry)'!$A$3:$A$504,0),2),""))),""))</f>
        <v/>
      </c>
      <c r="F148" s="159" t="str">
        <f ca="1">IF(IFERROR(INDIRECT(CONCATENATE("'UNITCOST ITEMS (Data Entry)'!G",IFERROR(SUM(MATCH(A148,'UNITCOST ITEMS (Data Entry)'!$A$3:$A$504,0),2),""))),"")=0,"",IFERROR(INDIRECT(CONCATENATE("'UNITCOST ITEMS (Data Entry)'!G",IFERROR(SUM(MATCH(A148,'UNITCOST ITEMS (Data Entry)'!$A$3:$A$504,0),2),""))),""))</f>
        <v/>
      </c>
      <c r="G148" s="152" t="str">
        <f ca="1">IF(IFERROR(INDIRECT(CONCATENATE("'UNITCOST ITEMS (Data Entry)'!H",IFERROR(SUM(MATCH(A148,'UNITCOST ITEMS (Data Entry)'!$A$3:$A$504,0),2),""))),"")=0,"",IFERROR(INDIRECT(CONCATENATE("'UNITCOST ITEMS (Data Entry)'!H",IFERROR(SUM(MATCH(A148,'UNITCOST ITEMS (Data Entry)'!$A$3:$A$504,0),2),""))),""))</f>
        <v/>
      </c>
      <c r="H148" s="152" t="str">
        <f ca="1">IF(IFERROR(INDIRECT(CONCATENATE("'UNITCOST ITEMS (Data Entry)'!I",IFERROR(SUM(MATCH(A148,'UNITCOST ITEMS (Data Entry)'!$A$3:$A$504,0),2),""))),"")=0,"",IFERROR(INDIRECT(CONCATENATE("'UNITCOST ITEMS (Data Entry)'!I",IFERROR(SUM(MATCH(A148,'UNITCOST ITEMS (Data Entry)'!$A$3:$A$504,0),2),""))),""))</f>
        <v/>
      </c>
      <c r="I148" s="153" t="str">
        <f ca="1">IF(K148=2,"",IF(IFERROR(INDIRECT(CONCATENATE("'UNITCOST ITEMS (Data Entry)'!J",IFERROR(SUM(MATCH(A148,'UNITCOST ITEMS (Data Entry)'!$A$3:$A$504,0),2),""))),"")=0,"",IFERROR(INDIRECT(CONCATENATE("'UNITCOST ITEMS (Data Entry)'!J",IFERROR(SUM(MATCH(A148,'UNITCOST ITEMS (Data Entry)'!$A$3:$A$504,0),2),""))),"")))</f>
        <v/>
      </c>
      <c r="J148" s="89"/>
      <c r="K148" s="149" t="str">
        <f ca="1">IF(IFERROR(INDIRECT(CONCATENATE("'UNITCOST ITEMS (Data Entry)'!C",IFERROR(SUM(MATCH(A148,'UNITCOST ITEMS (Data Entry)'!$A$3:$A$504,0),2),""))),"")=0,"",IFERROR(INDIRECT(CONCATENATE("'UNITCOST ITEMS (Data Entry)'!C",IFERROR(SUM(MATCH(A148,'UNITCOST ITEMS (Data Entry)'!$A$3:$A$504,0),2),""))),""))</f>
        <v/>
      </c>
      <c r="L148" s="85" t="str">
        <f t="shared" ca="1" si="4"/>
        <v/>
      </c>
    </row>
    <row r="149" spans="1:12" s="72" customFormat="1" ht="15" customHeight="1" x14ac:dyDescent="0.25">
      <c r="A149" s="148">
        <f t="shared" si="5"/>
        <v>141</v>
      </c>
      <c r="B149" s="156" t="str">
        <f ca="1">IF(IFERROR(INDIRECT(CONCATENATE("'UNITCOST ITEMS (Data Entry)'!D",IFERROR(SUM(MATCH(A149,'UNITCOST ITEMS (Data Entry)'!$A$3:$A$504,0),2),""))),"")=0,"",IFERROR(INDIRECT(CONCATENATE("'UNITCOST ITEMS (Data Entry)'!D",IFERROR(SUM(MATCH(A149,'UNITCOST ITEMS (Data Entry)'!$A$3:$A$504,0),2),""))),""))</f>
        <v/>
      </c>
      <c r="C149" s="236" t="str">
        <f ca="1">IF(IFERROR(INDIRECT(CONCATENATE("'UNITCOST ITEMS (Data Entry)'!E",IFERROR(SUM(MATCH(A149,'UNITCOST ITEMS (Data Entry)'!$A$3:$A$504,0),2),""))),"")=0,"",IFERROR(INDIRECT(CONCATENATE("'UNITCOST ITEMS (Data Entry)'!E",IFERROR(SUM(MATCH(A149,'UNITCOST ITEMS (Data Entry)'!$A$3:$A$504,0),2),""))),""))</f>
        <v/>
      </c>
      <c r="D149" s="237"/>
      <c r="E149" s="159" t="str">
        <f ca="1">IF(IFERROR(INDIRECT(CONCATENATE("'UNITCOST ITEMS (Data Entry)'!F",IFERROR(SUM(MATCH(A149,'UNITCOST ITEMS (Data Entry)'!$A$3:$A$504,0),2),""))),"")=0,"",IFERROR(INDIRECT(CONCATENATE("'UNITCOST ITEMS (Data Entry)'!F",IFERROR(SUM(MATCH(A149,'UNITCOST ITEMS (Data Entry)'!$A$3:$A$504,0),2),""))),""))</f>
        <v/>
      </c>
      <c r="F149" s="159" t="str">
        <f ca="1">IF(IFERROR(INDIRECT(CONCATENATE("'UNITCOST ITEMS (Data Entry)'!G",IFERROR(SUM(MATCH(A149,'UNITCOST ITEMS (Data Entry)'!$A$3:$A$504,0),2),""))),"")=0,"",IFERROR(INDIRECT(CONCATENATE("'UNITCOST ITEMS (Data Entry)'!G",IFERROR(SUM(MATCH(A149,'UNITCOST ITEMS (Data Entry)'!$A$3:$A$504,0),2),""))),""))</f>
        <v/>
      </c>
      <c r="G149" s="152" t="str">
        <f ca="1">IF(IFERROR(INDIRECT(CONCATENATE("'UNITCOST ITEMS (Data Entry)'!H",IFERROR(SUM(MATCH(A149,'UNITCOST ITEMS (Data Entry)'!$A$3:$A$504,0),2),""))),"")=0,"",IFERROR(INDIRECT(CONCATENATE("'UNITCOST ITEMS (Data Entry)'!H",IFERROR(SUM(MATCH(A149,'UNITCOST ITEMS (Data Entry)'!$A$3:$A$504,0),2),""))),""))</f>
        <v/>
      </c>
      <c r="H149" s="152" t="str">
        <f ca="1">IF(IFERROR(INDIRECT(CONCATENATE("'UNITCOST ITEMS (Data Entry)'!I",IFERROR(SUM(MATCH(A149,'UNITCOST ITEMS (Data Entry)'!$A$3:$A$504,0),2),""))),"")=0,"",IFERROR(INDIRECT(CONCATENATE("'UNITCOST ITEMS (Data Entry)'!I",IFERROR(SUM(MATCH(A149,'UNITCOST ITEMS (Data Entry)'!$A$3:$A$504,0),2),""))),""))</f>
        <v/>
      </c>
      <c r="I149" s="153" t="str">
        <f ca="1">IF(K149=2,"",IF(IFERROR(INDIRECT(CONCATENATE("'UNITCOST ITEMS (Data Entry)'!J",IFERROR(SUM(MATCH(A149,'UNITCOST ITEMS (Data Entry)'!$A$3:$A$504,0),2),""))),"")=0,"",IFERROR(INDIRECT(CONCATENATE("'UNITCOST ITEMS (Data Entry)'!J",IFERROR(SUM(MATCH(A149,'UNITCOST ITEMS (Data Entry)'!$A$3:$A$504,0),2),""))),"")))</f>
        <v/>
      </c>
      <c r="J149" s="89"/>
      <c r="K149" s="149" t="str">
        <f ca="1">IF(IFERROR(INDIRECT(CONCATENATE("'UNITCOST ITEMS (Data Entry)'!C",IFERROR(SUM(MATCH(A149,'UNITCOST ITEMS (Data Entry)'!$A$3:$A$504,0),2),""))),"")=0,"",IFERROR(INDIRECT(CONCATENATE("'UNITCOST ITEMS (Data Entry)'!C",IFERROR(SUM(MATCH(A149,'UNITCOST ITEMS (Data Entry)'!$A$3:$A$504,0),2),""))),""))</f>
        <v/>
      </c>
      <c r="L149" s="85" t="str">
        <f t="shared" ca="1" si="4"/>
        <v/>
      </c>
    </row>
    <row r="150" spans="1:12" s="72" customFormat="1" ht="15" customHeight="1" x14ac:dyDescent="0.25">
      <c r="A150" s="148">
        <f t="shared" si="5"/>
        <v>142</v>
      </c>
      <c r="B150" s="156" t="str">
        <f ca="1">IF(IFERROR(INDIRECT(CONCATENATE("'UNITCOST ITEMS (Data Entry)'!D",IFERROR(SUM(MATCH(A150,'UNITCOST ITEMS (Data Entry)'!$A$3:$A$504,0),2),""))),"")=0,"",IFERROR(INDIRECT(CONCATENATE("'UNITCOST ITEMS (Data Entry)'!D",IFERROR(SUM(MATCH(A150,'UNITCOST ITEMS (Data Entry)'!$A$3:$A$504,0),2),""))),""))</f>
        <v/>
      </c>
      <c r="C150" s="236" t="str">
        <f ca="1">IF(IFERROR(INDIRECT(CONCATENATE("'UNITCOST ITEMS (Data Entry)'!E",IFERROR(SUM(MATCH(A150,'UNITCOST ITEMS (Data Entry)'!$A$3:$A$504,0),2),""))),"")=0,"",IFERROR(INDIRECT(CONCATENATE("'UNITCOST ITEMS (Data Entry)'!E",IFERROR(SUM(MATCH(A150,'UNITCOST ITEMS (Data Entry)'!$A$3:$A$504,0),2),""))),""))</f>
        <v/>
      </c>
      <c r="D150" s="237"/>
      <c r="E150" s="159" t="str">
        <f ca="1">IF(IFERROR(INDIRECT(CONCATENATE("'UNITCOST ITEMS (Data Entry)'!F",IFERROR(SUM(MATCH(A150,'UNITCOST ITEMS (Data Entry)'!$A$3:$A$504,0),2),""))),"")=0,"",IFERROR(INDIRECT(CONCATENATE("'UNITCOST ITEMS (Data Entry)'!F",IFERROR(SUM(MATCH(A150,'UNITCOST ITEMS (Data Entry)'!$A$3:$A$504,0),2),""))),""))</f>
        <v/>
      </c>
      <c r="F150" s="159" t="str">
        <f ca="1">IF(IFERROR(INDIRECT(CONCATENATE("'UNITCOST ITEMS (Data Entry)'!G",IFERROR(SUM(MATCH(A150,'UNITCOST ITEMS (Data Entry)'!$A$3:$A$504,0),2),""))),"")=0,"",IFERROR(INDIRECT(CONCATENATE("'UNITCOST ITEMS (Data Entry)'!G",IFERROR(SUM(MATCH(A150,'UNITCOST ITEMS (Data Entry)'!$A$3:$A$504,0),2),""))),""))</f>
        <v/>
      </c>
      <c r="G150" s="152" t="str">
        <f ca="1">IF(IFERROR(INDIRECT(CONCATENATE("'UNITCOST ITEMS (Data Entry)'!H",IFERROR(SUM(MATCH(A150,'UNITCOST ITEMS (Data Entry)'!$A$3:$A$504,0),2),""))),"")=0,"",IFERROR(INDIRECT(CONCATENATE("'UNITCOST ITEMS (Data Entry)'!H",IFERROR(SUM(MATCH(A150,'UNITCOST ITEMS (Data Entry)'!$A$3:$A$504,0),2),""))),""))</f>
        <v/>
      </c>
      <c r="H150" s="152" t="str">
        <f ca="1">IF(IFERROR(INDIRECT(CONCATENATE("'UNITCOST ITEMS (Data Entry)'!I",IFERROR(SUM(MATCH(A150,'UNITCOST ITEMS (Data Entry)'!$A$3:$A$504,0),2),""))),"")=0,"",IFERROR(INDIRECT(CONCATENATE("'UNITCOST ITEMS (Data Entry)'!I",IFERROR(SUM(MATCH(A150,'UNITCOST ITEMS (Data Entry)'!$A$3:$A$504,0),2),""))),""))</f>
        <v/>
      </c>
      <c r="I150" s="153" t="str">
        <f ca="1">IF(K150=2,"",IF(IFERROR(INDIRECT(CONCATENATE("'UNITCOST ITEMS (Data Entry)'!J",IFERROR(SUM(MATCH(A150,'UNITCOST ITEMS (Data Entry)'!$A$3:$A$504,0),2),""))),"")=0,"",IFERROR(INDIRECT(CONCATENATE("'UNITCOST ITEMS (Data Entry)'!J",IFERROR(SUM(MATCH(A150,'UNITCOST ITEMS (Data Entry)'!$A$3:$A$504,0),2),""))),"")))</f>
        <v/>
      </c>
      <c r="J150" s="89"/>
      <c r="K150" s="149" t="str">
        <f ca="1">IF(IFERROR(INDIRECT(CONCATENATE("'UNITCOST ITEMS (Data Entry)'!C",IFERROR(SUM(MATCH(A150,'UNITCOST ITEMS (Data Entry)'!$A$3:$A$504,0),2),""))),"")=0,"",IFERROR(INDIRECT(CONCATENATE("'UNITCOST ITEMS (Data Entry)'!C",IFERROR(SUM(MATCH(A150,'UNITCOST ITEMS (Data Entry)'!$A$3:$A$504,0),2),""))),""))</f>
        <v/>
      </c>
      <c r="L150" s="85" t="str">
        <f t="shared" ca="1" si="4"/>
        <v/>
      </c>
    </row>
    <row r="151" spans="1:12" s="72" customFormat="1" ht="15" customHeight="1" x14ac:dyDescent="0.25">
      <c r="A151" s="148">
        <f t="shared" si="5"/>
        <v>143</v>
      </c>
      <c r="B151" s="156" t="str">
        <f ca="1">IF(IFERROR(INDIRECT(CONCATENATE("'UNITCOST ITEMS (Data Entry)'!D",IFERROR(SUM(MATCH(A151,'UNITCOST ITEMS (Data Entry)'!$A$3:$A$504,0),2),""))),"")=0,"",IFERROR(INDIRECT(CONCATENATE("'UNITCOST ITEMS (Data Entry)'!D",IFERROR(SUM(MATCH(A151,'UNITCOST ITEMS (Data Entry)'!$A$3:$A$504,0),2),""))),""))</f>
        <v/>
      </c>
      <c r="C151" s="236" t="str">
        <f ca="1">IF(IFERROR(INDIRECT(CONCATENATE("'UNITCOST ITEMS (Data Entry)'!E",IFERROR(SUM(MATCH(A151,'UNITCOST ITEMS (Data Entry)'!$A$3:$A$504,0),2),""))),"")=0,"",IFERROR(INDIRECT(CONCATENATE("'UNITCOST ITEMS (Data Entry)'!E",IFERROR(SUM(MATCH(A151,'UNITCOST ITEMS (Data Entry)'!$A$3:$A$504,0),2),""))),""))</f>
        <v/>
      </c>
      <c r="D151" s="237"/>
      <c r="E151" s="159" t="str">
        <f ca="1">IF(IFERROR(INDIRECT(CONCATENATE("'UNITCOST ITEMS (Data Entry)'!F",IFERROR(SUM(MATCH(A151,'UNITCOST ITEMS (Data Entry)'!$A$3:$A$504,0),2),""))),"")=0,"",IFERROR(INDIRECT(CONCATENATE("'UNITCOST ITEMS (Data Entry)'!F",IFERROR(SUM(MATCH(A151,'UNITCOST ITEMS (Data Entry)'!$A$3:$A$504,0),2),""))),""))</f>
        <v/>
      </c>
      <c r="F151" s="159" t="str">
        <f ca="1">IF(IFERROR(INDIRECT(CONCATENATE("'UNITCOST ITEMS (Data Entry)'!G",IFERROR(SUM(MATCH(A151,'UNITCOST ITEMS (Data Entry)'!$A$3:$A$504,0),2),""))),"")=0,"",IFERROR(INDIRECT(CONCATENATE("'UNITCOST ITEMS (Data Entry)'!G",IFERROR(SUM(MATCH(A151,'UNITCOST ITEMS (Data Entry)'!$A$3:$A$504,0),2),""))),""))</f>
        <v/>
      </c>
      <c r="G151" s="152" t="str">
        <f ca="1">IF(IFERROR(INDIRECT(CONCATENATE("'UNITCOST ITEMS (Data Entry)'!H",IFERROR(SUM(MATCH(A151,'UNITCOST ITEMS (Data Entry)'!$A$3:$A$504,0),2),""))),"")=0,"",IFERROR(INDIRECT(CONCATENATE("'UNITCOST ITEMS (Data Entry)'!H",IFERROR(SUM(MATCH(A151,'UNITCOST ITEMS (Data Entry)'!$A$3:$A$504,0),2),""))),""))</f>
        <v/>
      </c>
      <c r="H151" s="152" t="str">
        <f ca="1">IF(IFERROR(INDIRECT(CONCATENATE("'UNITCOST ITEMS (Data Entry)'!I",IFERROR(SUM(MATCH(A151,'UNITCOST ITEMS (Data Entry)'!$A$3:$A$504,0),2),""))),"")=0,"",IFERROR(INDIRECT(CONCATENATE("'UNITCOST ITEMS (Data Entry)'!I",IFERROR(SUM(MATCH(A151,'UNITCOST ITEMS (Data Entry)'!$A$3:$A$504,0),2),""))),""))</f>
        <v/>
      </c>
      <c r="I151" s="153" t="str">
        <f ca="1">IF(K151=2,"",IF(IFERROR(INDIRECT(CONCATENATE("'UNITCOST ITEMS (Data Entry)'!J",IFERROR(SUM(MATCH(A151,'UNITCOST ITEMS (Data Entry)'!$A$3:$A$504,0),2),""))),"")=0,"",IFERROR(INDIRECT(CONCATENATE("'UNITCOST ITEMS (Data Entry)'!J",IFERROR(SUM(MATCH(A151,'UNITCOST ITEMS (Data Entry)'!$A$3:$A$504,0),2),""))),"")))</f>
        <v/>
      </c>
      <c r="J151" s="89"/>
      <c r="K151" s="149" t="str">
        <f ca="1">IF(IFERROR(INDIRECT(CONCATENATE("'UNITCOST ITEMS (Data Entry)'!C",IFERROR(SUM(MATCH(A151,'UNITCOST ITEMS (Data Entry)'!$A$3:$A$504,0),2),""))),"")=0,"",IFERROR(INDIRECT(CONCATENATE("'UNITCOST ITEMS (Data Entry)'!C",IFERROR(SUM(MATCH(A151,'UNITCOST ITEMS (Data Entry)'!$A$3:$A$504,0),2),""))),""))</f>
        <v/>
      </c>
      <c r="L151" s="85" t="str">
        <f t="shared" ca="1" si="4"/>
        <v/>
      </c>
    </row>
    <row r="152" spans="1:12" s="72" customFormat="1" ht="15" customHeight="1" x14ac:dyDescent="0.25">
      <c r="A152" s="148">
        <f t="shared" si="5"/>
        <v>144</v>
      </c>
      <c r="B152" s="156" t="str">
        <f ca="1">IF(IFERROR(INDIRECT(CONCATENATE("'UNITCOST ITEMS (Data Entry)'!D",IFERROR(SUM(MATCH(A152,'UNITCOST ITEMS (Data Entry)'!$A$3:$A$504,0),2),""))),"")=0,"",IFERROR(INDIRECT(CONCATENATE("'UNITCOST ITEMS (Data Entry)'!D",IFERROR(SUM(MATCH(A152,'UNITCOST ITEMS (Data Entry)'!$A$3:$A$504,0),2),""))),""))</f>
        <v/>
      </c>
      <c r="C152" s="236" t="str">
        <f ca="1">IF(IFERROR(INDIRECT(CONCATENATE("'UNITCOST ITEMS (Data Entry)'!E",IFERROR(SUM(MATCH(A152,'UNITCOST ITEMS (Data Entry)'!$A$3:$A$504,0),2),""))),"")=0,"",IFERROR(INDIRECT(CONCATENATE("'UNITCOST ITEMS (Data Entry)'!E",IFERROR(SUM(MATCH(A152,'UNITCOST ITEMS (Data Entry)'!$A$3:$A$504,0),2),""))),""))</f>
        <v/>
      </c>
      <c r="D152" s="237"/>
      <c r="E152" s="159" t="str">
        <f ca="1">IF(IFERROR(INDIRECT(CONCATENATE("'UNITCOST ITEMS (Data Entry)'!F",IFERROR(SUM(MATCH(A152,'UNITCOST ITEMS (Data Entry)'!$A$3:$A$504,0),2),""))),"")=0,"",IFERROR(INDIRECT(CONCATENATE("'UNITCOST ITEMS (Data Entry)'!F",IFERROR(SUM(MATCH(A152,'UNITCOST ITEMS (Data Entry)'!$A$3:$A$504,0),2),""))),""))</f>
        <v/>
      </c>
      <c r="F152" s="159" t="str">
        <f ca="1">IF(IFERROR(INDIRECT(CONCATENATE("'UNITCOST ITEMS (Data Entry)'!G",IFERROR(SUM(MATCH(A152,'UNITCOST ITEMS (Data Entry)'!$A$3:$A$504,0),2),""))),"")=0,"",IFERROR(INDIRECT(CONCATENATE("'UNITCOST ITEMS (Data Entry)'!G",IFERROR(SUM(MATCH(A152,'UNITCOST ITEMS (Data Entry)'!$A$3:$A$504,0),2),""))),""))</f>
        <v/>
      </c>
      <c r="G152" s="152" t="str">
        <f ca="1">IF(IFERROR(INDIRECT(CONCATENATE("'UNITCOST ITEMS (Data Entry)'!H",IFERROR(SUM(MATCH(A152,'UNITCOST ITEMS (Data Entry)'!$A$3:$A$504,0),2),""))),"")=0,"",IFERROR(INDIRECT(CONCATENATE("'UNITCOST ITEMS (Data Entry)'!H",IFERROR(SUM(MATCH(A152,'UNITCOST ITEMS (Data Entry)'!$A$3:$A$504,0),2),""))),""))</f>
        <v/>
      </c>
      <c r="H152" s="152" t="str">
        <f ca="1">IF(IFERROR(INDIRECT(CONCATENATE("'UNITCOST ITEMS (Data Entry)'!I",IFERROR(SUM(MATCH(A152,'UNITCOST ITEMS (Data Entry)'!$A$3:$A$504,0),2),""))),"")=0,"",IFERROR(INDIRECT(CONCATENATE("'UNITCOST ITEMS (Data Entry)'!I",IFERROR(SUM(MATCH(A152,'UNITCOST ITEMS (Data Entry)'!$A$3:$A$504,0),2),""))),""))</f>
        <v/>
      </c>
      <c r="I152" s="153" t="str">
        <f ca="1">IF(K152=2,"",IF(IFERROR(INDIRECT(CONCATENATE("'UNITCOST ITEMS (Data Entry)'!J",IFERROR(SUM(MATCH(A152,'UNITCOST ITEMS (Data Entry)'!$A$3:$A$504,0),2),""))),"")=0,"",IFERROR(INDIRECT(CONCATENATE("'UNITCOST ITEMS (Data Entry)'!J",IFERROR(SUM(MATCH(A152,'UNITCOST ITEMS (Data Entry)'!$A$3:$A$504,0),2),""))),"")))</f>
        <v/>
      </c>
      <c r="J152" s="89"/>
      <c r="K152" s="149" t="str">
        <f ca="1">IF(IFERROR(INDIRECT(CONCATENATE("'UNITCOST ITEMS (Data Entry)'!C",IFERROR(SUM(MATCH(A152,'UNITCOST ITEMS (Data Entry)'!$A$3:$A$504,0),2),""))),"")=0,"",IFERROR(INDIRECT(CONCATENATE("'UNITCOST ITEMS (Data Entry)'!C",IFERROR(SUM(MATCH(A152,'UNITCOST ITEMS (Data Entry)'!$A$3:$A$504,0),2),""))),""))</f>
        <v/>
      </c>
      <c r="L152" s="85" t="str">
        <f t="shared" ca="1" si="4"/>
        <v/>
      </c>
    </row>
    <row r="153" spans="1:12" s="72" customFormat="1" ht="15" customHeight="1" x14ac:dyDescent="0.25">
      <c r="A153" s="148">
        <f t="shared" si="5"/>
        <v>145</v>
      </c>
      <c r="B153" s="156" t="str">
        <f ca="1">IF(IFERROR(INDIRECT(CONCATENATE("'UNITCOST ITEMS (Data Entry)'!D",IFERROR(SUM(MATCH(A153,'UNITCOST ITEMS (Data Entry)'!$A$3:$A$504,0),2),""))),"")=0,"",IFERROR(INDIRECT(CONCATENATE("'UNITCOST ITEMS (Data Entry)'!D",IFERROR(SUM(MATCH(A153,'UNITCOST ITEMS (Data Entry)'!$A$3:$A$504,0),2),""))),""))</f>
        <v/>
      </c>
      <c r="C153" s="236" t="str">
        <f ca="1">IF(IFERROR(INDIRECT(CONCATENATE("'UNITCOST ITEMS (Data Entry)'!E",IFERROR(SUM(MATCH(A153,'UNITCOST ITEMS (Data Entry)'!$A$3:$A$504,0),2),""))),"")=0,"",IFERROR(INDIRECT(CONCATENATE("'UNITCOST ITEMS (Data Entry)'!E",IFERROR(SUM(MATCH(A153,'UNITCOST ITEMS (Data Entry)'!$A$3:$A$504,0),2),""))),""))</f>
        <v/>
      </c>
      <c r="D153" s="237"/>
      <c r="E153" s="159" t="str">
        <f ca="1">IF(IFERROR(INDIRECT(CONCATENATE("'UNITCOST ITEMS (Data Entry)'!F",IFERROR(SUM(MATCH(A153,'UNITCOST ITEMS (Data Entry)'!$A$3:$A$504,0),2),""))),"")=0,"",IFERROR(INDIRECT(CONCATENATE("'UNITCOST ITEMS (Data Entry)'!F",IFERROR(SUM(MATCH(A153,'UNITCOST ITEMS (Data Entry)'!$A$3:$A$504,0),2),""))),""))</f>
        <v/>
      </c>
      <c r="F153" s="159" t="str">
        <f ca="1">IF(IFERROR(INDIRECT(CONCATENATE("'UNITCOST ITEMS (Data Entry)'!G",IFERROR(SUM(MATCH(A153,'UNITCOST ITEMS (Data Entry)'!$A$3:$A$504,0),2),""))),"")=0,"",IFERROR(INDIRECT(CONCATENATE("'UNITCOST ITEMS (Data Entry)'!G",IFERROR(SUM(MATCH(A153,'UNITCOST ITEMS (Data Entry)'!$A$3:$A$504,0),2),""))),""))</f>
        <v/>
      </c>
      <c r="G153" s="152" t="str">
        <f ca="1">IF(IFERROR(INDIRECT(CONCATENATE("'UNITCOST ITEMS (Data Entry)'!H",IFERROR(SUM(MATCH(A153,'UNITCOST ITEMS (Data Entry)'!$A$3:$A$504,0),2),""))),"")=0,"",IFERROR(INDIRECT(CONCATENATE("'UNITCOST ITEMS (Data Entry)'!H",IFERROR(SUM(MATCH(A153,'UNITCOST ITEMS (Data Entry)'!$A$3:$A$504,0),2),""))),""))</f>
        <v/>
      </c>
      <c r="H153" s="152" t="str">
        <f ca="1">IF(IFERROR(INDIRECT(CONCATENATE("'UNITCOST ITEMS (Data Entry)'!I",IFERROR(SUM(MATCH(A153,'UNITCOST ITEMS (Data Entry)'!$A$3:$A$504,0),2),""))),"")=0,"",IFERROR(INDIRECT(CONCATENATE("'UNITCOST ITEMS (Data Entry)'!I",IFERROR(SUM(MATCH(A153,'UNITCOST ITEMS (Data Entry)'!$A$3:$A$504,0),2),""))),""))</f>
        <v/>
      </c>
      <c r="I153" s="153" t="str">
        <f ca="1">IF(K153=2,"",IF(IFERROR(INDIRECT(CONCATENATE("'UNITCOST ITEMS (Data Entry)'!J",IFERROR(SUM(MATCH(A153,'UNITCOST ITEMS (Data Entry)'!$A$3:$A$504,0),2),""))),"")=0,"",IFERROR(INDIRECT(CONCATENATE("'UNITCOST ITEMS (Data Entry)'!J",IFERROR(SUM(MATCH(A153,'UNITCOST ITEMS (Data Entry)'!$A$3:$A$504,0),2),""))),"")))</f>
        <v/>
      </c>
      <c r="J153" s="89"/>
      <c r="K153" s="149" t="str">
        <f ca="1">IF(IFERROR(INDIRECT(CONCATENATE("'UNITCOST ITEMS (Data Entry)'!C",IFERROR(SUM(MATCH(A153,'UNITCOST ITEMS (Data Entry)'!$A$3:$A$504,0),2),""))),"")=0,"",IFERROR(INDIRECT(CONCATENATE("'UNITCOST ITEMS (Data Entry)'!C",IFERROR(SUM(MATCH(A153,'UNITCOST ITEMS (Data Entry)'!$A$3:$A$504,0),2),""))),""))</f>
        <v/>
      </c>
      <c r="L153" s="85" t="str">
        <f t="shared" ca="1" si="4"/>
        <v/>
      </c>
    </row>
    <row r="154" spans="1:12" s="72" customFormat="1" ht="15" customHeight="1" x14ac:dyDescent="0.25">
      <c r="A154" s="148">
        <f t="shared" si="5"/>
        <v>146</v>
      </c>
      <c r="B154" s="156" t="str">
        <f ca="1">IF(IFERROR(INDIRECT(CONCATENATE("'UNITCOST ITEMS (Data Entry)'!D",IFERROR(SUM(MATCH(A154,'UNITCOST ITEMS (Data Entry)'!$A$3:$A$504,0),2),""))),"")=0,"",IFERROR(INDIRECT(CONCATENATE("'UNITCOST ITEMS (Data Entry)'!D",IFERROR(SUM(MATCH(A154,'UNITCOST ITEMS (Data Entry)'!$A$3:$A$504,0),2),""))),""))</f>
        <v/>
      </c>
      <c r="C154" s="236" t="str">
        <f ca="1">IF(IFERROR(INDIRECT(CONCATENATE("'UNITCOST ITEMS (Data Entry)'!E",IFERROR(SUM(MATCH(A154,'UNITCOST ITEMS (Data Entry)'!$A$3:$A$504,0),2),""))),"")=0,"",IFERROR(INDIRECT(CONCATENATE("'UNITCOST ITEMS (Data Entry)'!E",IFERROR(SUM(MATCH(A154,'UNITCOST ITEMS (Data Entry)'!$A$3:$A$504,0),2),""))),""))</f>
        <v/>
      </c>
      <c r="D154" s="237"/>
      <c r="E154" s="159" t="str">
        <f ca="1">IF(IFERROR(INDIRECT(CONCATENATE("'UNITCOST ITEMS (Data Entry)'!F",IFERROR(SUM(MATCH(A154,'UNITCOST ITEMS (Data Entry)'!$A$3:$A$504,0),2),""))),"")=0,"",IFERROR(INDIRECT(CONCATENATE("'UNITCOST ITEMS (Data Entry)'!F",IFERROR(SUM(MATCH(A154,'UNITCOST ITEMS (Data Entry)'!$A$3:$A$504,0),2),""))),""))</f>
        <v/>
      </c>
      <c r="F154" s="159" t="str">
        <f ca="1">IF(IFERROR(INDIRECT(CONCATENATE("'UNITCOST ITEMS (Data Entry)'!G",IFERROR(SUM(MATCH(A154,'UNITCOST ITEMS (Data Entry)'!$A$3:$A$504,0),2),""))),"")=0,"",IFERROR(INDIRECT(CONCATENATE("'UNITCOST ITEMS (Data Entry)'!G",IFERROR(SUM(MATCH(A154,'UNITCOST ITEMS (Data Entry)'!$A$3:$A$504,0),2),""))),""))</f>
        <v/>
      </c>
      <c r="G154" s="152" t="str">
        <f ca="1">IF(IFERROR(INDIRECT(CONCATENATE("'UNITCOST ITEMS (Data Entry)'!H",IFERROR(SUM(MATCH(A154,'UNITCOST ITEMS (Data Entry)'!$A$3:$A$504,0),2),""))),"")=0,"",IFERROR(INDIRECT(CONCATENATE("'UNITCOST ITEMS (Data Entry)'!H",IFERROR(SUM(MATCH(A154,'UNITCOST ITEMS (Data Entry)'!$A$3:$A$504,0),2),""))),""))</f>
        <v/>
      </c>
      <c r="H154" s="152" t="str">
        <f ca="1">IF(IFERROR(INDIRECT(CONCATENATE("'UNITCOST ITEMS (Data Entry)'!I",IFERROR(SUM(MATCH(A154,'UNITCOST ITEMS (Data Entry)'!$A$3:$A$504,0),2),""))),"")=0,"",IFERROR(INDIRECT(CONCATENATE("'UNITCOST ITEMS (Data Entry)'!I",IFERROR(SUM(MATCH(A154,'UNITCOST ITEMS (Data Entry)'!$A$3:$A$504,0),2),""))),""))</f>
        <v/>
      </c>
      <c r="I154" s="153" t="str">
        <f ca="1">IF(K154=2,"",IF(IFERROR(INDIRECT(CONCATENATE("'UNITCOST ITEMS (Data Entry)'!J",IFERROR(SUM(MATCH(A154,'UNITCOST ITEMS (Data Entry)'!$A$3:$A$504,0),2),""))),"")=0,"",IFERROR(INDIRECT(CONCATENATE("'UNITCOST ITEMS (Data Entry)'!J",IFERROR(SUM(MATCH(A154,'UNITCOST ITEMS (Data Entry)'!$A$3:$A$504,0),2),""))),"")))</f>
        <v/>
      </c>
      <c r="J154" s="89"/>
      <c r="K154" s="149" t="str">
        <f ca="1">IF(IFERROR(INDIRECT(CONCATENATE("'UNITCOST ITEMS (Data Entry)'!C",IFERROR(SUM(MATCH(A154,'UNITCOST ITEMS (Data Entry)'!$A$3:$A$504,0),2),""))),"")=0,"",IFERROR(INDIRECT(CONCATENATE("'UNITCOST ITEMS (Data Entry)'!C",IFERROR(SUM(MATCH(A154,'UNITCOST ITEMS (Data Entry)'!$A$3:$A$504,0),2),""))),""))</f>
        <v/>
      </c>
      <c r="L154" s="85" t="str">
        <f t="shared" ca="1" si="4"/>
        <v/>
      </c>
    </row>
    <row r="155" spans="1:12" s="72" customFormat="1" ht="15" customHeight="1" x14ac:dyDescent="0.25">
      <c r="A155" s="148">
        <f t="shared" si="5"/>
        <v>147</v>
      </c>
      <c r="B155" s="156" t="str">
        <f ca="1">IF(IFERROR(INDIRECT(CONCATENATE("'UNITCOST ITEMS (Data Entry)'!D",IFERROR(SUM(MATCH(A155,'UNITCOST ITEMS (Data Entry)'!$A$3:$A$504,0),2),""))),"")=0,"",IFERROR(INDIRECT(CONCATENATE("'UNITCOST ITEMS (Data Entry)'!D",IFERROR(SUM(MATCH(A155,'UNITCOST ITEMS (Data Entry)'!$A$3:$A$504,0),2),""))),""))</f>
        <v/>
      </c>
      <c r="C155" s="236" t="str">
        <f ca="1">IF(IFERROR(INDIRECT(CONCATENATE("'UNITCOST ITEMS (Data Entry)'!E",IFERROR(SUM(MATCH(A155,'UNITCOST ITEMS (Data Entry)'!$A$3:$A$504,0),2),""))),"")=0,"",IFERROR(INDIRECT(CONCATENATE("'UNITCOST ITEMS (Data Entry)'!E",IFERROR(SUM(MATCH(A155,'UNITCOST ITEMS (Data Entry)'!$A$3:$A$504,0),2),""))),""))</f>
        <v/>
      </c>
      <c r="D155" s="237"/>
      <c r="E155" s="159" t="str">
        <f ca="1">IF(IFERROR(INDIRECT(CONCATENATE("'UNITCOST ITEMS (Data Entry)'!F",IFERROR(SUM(MATCH(A155,'UNITCOST ITEMS (Data Entry)'!$A$3:$A$504,0),2),""))),"")=0,"",IFERROR(INDIRECT(CONCATENATE("'UNITCOST ITEMS (Data Entry)'!F",IFERROR(SUM(MATCH(A155,'UNITCOST ITEMS (Data Entry)'!$A$3:$A$504,0),2),""))),""))</f>
        <v/>
      </c>
      <c r="F155" s="159" t="str">
        <f ca="1">IF(IFERROR(INDIRECT(CONCATENATE("'UNITCOST ITEMS (Data Entry)'!G",IFERROR(SUM(MATCH(A155,'UNITCOST ITEMS (Data Entry)'!$A$3:$A$504,0),2),""))),"")=0,"",IFERROR(INDIRECT(CONCATENATE("'UNITCOST ITEMS (Data Entry)'!G",IFERROR(SUM(MATCH(A155,'UNITCOST ITEMS (Data Entry)'!$A$3:$A$504,0),2),""))),""))</f>
        <v/>
      </c>
      <c r="G155" s="152" t="str">
        <f ca="1">IF(IFERROR(INDIRECT(CONCATENATE("'UNITCOST ITEMS (Data Entry)'!H",IFERROR(SUM(MATCH(A155,'UNITCOST ITEMS (Data Entry)'!$A$3:$A$504,0),2),""))),"")=0,"",IFERROR(INDIRECT(CONCATENATE("'UNITCOST ITEMS (Data Entry)'!H",IFERROR(SUM(MATCH(A155,'UNITCOST ITEMS (Data Entry)'!$A$3:$A$504,0),2),""))),""))</f>
        <v/>
      </c>
      <c r="H155" s="152" t="str">
        <f ca="1">IF(IFERROR(INDIRECT(CONCATENATE("'UNITCOST ITEMS (Data Entry)'!I",IFERROR(SUM(MATCH(A155,'UNITCOST ITEMS (Data Entry)'!$A$3:$A$504,0),2),""))),"")=0,"",IFERROR(INDIRECT(CONCATENATE("'UNITCOST ITEMS (Data Entry)'!I",IFERROR(SUM(MATCH(A155,'UNITCOST ITEMS (Data Entry)'!$A$3:$A$504,0),2),""))),""))</f>
        <v/>
      </c>
      <c r="I155" s="153" t="str">
        <f ca="1">IF(K155=2,"",IF(IFERROR(INDIRECT(CONCATENATE("'UNITCOST ITEMS (Data Entry)'!J",IFERROR(SUM(MATCH(A155,'UNITCOST ITEMS (Data Entry)'!$A$3:$A$504,0),2),""))),"")=0,"",IFERROR(INDIRECT(CONCATENATE("'UNITCOST ITEMS (Data Entry)'!J",IFERROR(SUM(MATCH(A155,'UNITCOST ITEMS (Data Entry)'!$A$3:$A$504,0),2),""))),"")))</f>
        <v/>
      </c>
      <c r="J155" s="89"/>
      <c r="K155" s="149" t="str">
        <f ca="1">IF(IFERROR(INDIRECT(CONCATENATE("'UNITCOST ITEMS (Data Entry)'!C",IFERROR(SUM(MATCH(A155,'UNITCOST ITEMS (Data Entry)'!$A$3:$A$504,0),2),""))),"")=0,"",IFERROR(INDIRECT(CONCATENATE("'UNITCOST ITEMS (Data Entry)'!C",IFERROR(SUM(MATCH(A155,'UNITCOST ITEMS (Data Entry)'!$A$3:$A$504,0),2),""))),""))</f>
        <v/>
      </c>
      <c r="L155" s="85" t="str">
        <f t="shared" ca="1" si="4"/>
        <v/>
      </c>
    </row>
    <row r="156" spans="1:12" s="72" customFormat="1" ht="15" customHeight="1" x14ac:dyDescent="0.25">
      <c r="A156" s="148">
        <f t="shared" si="5"/>
        <v>148</v>
      </c>
      <c r="B156" s="156" t="str">
        <f ca="1">IF(IFERROR(INDIRECT(CONCATENATE("'UNITCOST ITEMS (Data Entry)'!D",IFERROR(SUM(MATCH(A156,'UNITCOST ITEMS (Data Entry)'!$A$3:$A$504,0),2),""))),"")=0,"",IFERROR(INDIRECT(CONCATENATE("'UNITCOST ITEMS (Data Entry)'!D",IFERROR(SUM(MATCH(A156,'UNITCOST ITEMS (Data Entry)'!$A$3:$A$504,0),2),""))),""))</f>
        <v/>
      </c>
      <c r="C156" s="236" t="str">
        <f ca="1">IF(IFERROR(INDIRECT(CONCATENATE("'UNITCOST ITEMS (Data Entry)'!E",IFERROR(SUM(MATCH(A156,'UNITCOST ITEMS (Data Entry)'!$A$3:$A$504,0),2),""))),"")=0,"",IFERROR(INDIRECT(CONCATENATE("'UNITCOST ITEMS (Data Entry)'!E",IFERROR(SUM(MATCH(A156,'UNITCOST ITEMS (Data Entry)'!$A$3:$A$504,0),2),""))),""))</f>
        <v/>
      </c>
      <c r="D156" s="237"/>
      <c r="E156" s="159" t="str">
        <f ca="1">IF(IFERROR(INDIRECT(CONCATENATE("'UNITCOST ITEMS (Data Entry)'!F",IFERROR(SUM(MATCH(A156,'UNITCOST ITEMS (Data Entry)'!$A$3:$A$504,0),2),""))),"")=0,"",IFERROR(INDIRECT(CONCATENATE("'UNITCOST ITEMS (Data Entry)'!F",IFERROR(SUM(MATCH(A156,'UNITCOST ITEMS (Data Entry)'!$A$3:$A$504,0),2),""))),""))</f>
        <v/>
      </c>
      <c r="F156" s="159" t="str">
        <f ca="1">IF(IFERROR(INDIRECT(CONCATENATE("'UNITCOST ITEMS (Data Entry)'!G",IFERROR(SUM(MATCH(A156,'UNITCOST ITEMS (Data Entry)'!$A$3:$A$504,0),2),""))),"")=0,"",IFERROR(INDIRECT(CONCATENATE("'UNITCOST ITEMS (Data Entry)'!G",IFERROR(SUM(MATCH(A156,'UNITCOST ITEMS (Data Entry)'!$A$3:$A$504,0),2),""))),""))</f>
        <v/>
      </c>
      <c r="G156" s="152" t="str">
        <f ca="1">IF(IFERROR(INDIRECT(CONCATENATE("'UNITCOST ITEMS (Data Entry)'!H",IFERROR(SUM(MATCH(A156,'UNITCOST ITEMS (Data Entry)'!$A$3:$A$504,0),2),""))),"")=0,"",IFERROR(INDIRECT(CONCATENATE("'UNITCOST ITEMS (Data Entry)'!H",IFERROR(SUM(MATCH(A156,'UNITCOST ITEMS (Data Entry)'!$A$3:$A$504,0),2),""))),""))</f>
        <v/>
      </c>
      <c r="H156" s="152" t="str">
        <f ca="1">IF(IFERROR(INDIRECT(CONCATENATE("'UNITCOST ITEMS (Data Entry)'!I",IFERROR(SUM(MATCH(A156,'UNITCOST ITEMS (Data Entry)'!$A$3:$A$504,0),2),""))),"")=0,"",IFERROR(INDIRECT(CONCATENATE("'UNITCOST ITEMS (Data Entry)'!I",IFERROR(SUM(MATCH(A156,'UNITCOST ITEMS (Data Entry)'!$A$3:$A$504,0),2),""))),""))</f>
        <v/>
      </c>
      <c r="I156" s="153" t="str">
        <f ca="1">IF(K156=2,"",IF(IFERROR(INDIRECT(CONCATENATE("'UNITCOST ITEMS (Data Entry)'!J",IFERROR(SUM(MATCH(A156,'UNITCOST ITEMS (Data Entry)'!$A$3:$A$504,0),2),""))),"")=0,"",IFERROR(INDIRECT(CONCATENATE("'UNITCOST ITEMS (Data Entry)'!J",IFERROR(SUM(MATCH(A156,'UNITCOST ITEMS (Data Entry)'!$A$3:$A$504,0),2),""))),"")))</f>
        <v/>
      </c>
      <c r="J156" s="89"/>
      <c r="K156" s="149" t="str">
        <f ca="1">IF(IFERROR(INDIRECT(CONCATENATE("'UNITCOST ITEMS (Data Entry)'!C",IFERROR(SUM(MATCH(A156,'UNITCOST ITEMS (Data Entry)'!$A$3:$A$504,0),2),""))),"")=0,"",IFERROR(INDIRECT(CONCATENATE("'UNITCOST ITEMS (Data Entry)'!C",IFERROR(SUM(MATCH(A156,'UNITCOST ITEMS (Data Entry)'!$A$3:$A$504,0),2),""))),""))</f>
        <v/>
      </c>
      <c r="L156" s="85" t="str">
        <f t="shared" ca="1" si="4"/>
        <v/>
      </c>
    </row>
    <row r="157" spans="1:12" s="72" customFormat="1" ht="15" customHeight="1" x14ac:dyDescent="0.25">
      <c r="A157" s="148">
        <f t="shared" si="5"/>
        <v>149</v>
      </c>
      <c r="B157" s="156" t="str">
        <f ca="1">IF(IFERROR(INDIRECT(CONCATENATE("'UNITCOST ITEMS (Data Entry)'!D",IFERROR(SUM(MATCH(A157,'UNITCOST ITEMS (Data Entry)'!$A$3:$A$504,0),2),""))),"")=0,"",IFERROR(INDIRECT(CONCATENATE("'UNITCOST ITEMS (Data Entry)'!D",IFERROR(SUM(MATCH(A157,'UNITCOST ITEMS (Data Entry)'!$A$3:$A$504,0),2),""))),""))</f>
        <v/>
      </c>
      <c r="C157" s="236" t="str">
        <f ca="1">IF(IFERROR(INDIRECT(CONCATENATE("'UNITCOST ITEMS (Data Entry)'!E",IFERROR(SUM(MATCH(A157,'UNITCOST ITEMS (Data Entry)'!$A$3:$A$504,0),2),""))),"")=0,"",IFERROR(INDIRECT(CONCATENATE("'UNITCOST ITEMS (Data Entry)'!E",IFERROR(SUM(MATCH(A157,'UNITCOST ITEMS (Data Entry)'!$A$3:$A$504,0),2),""))),""))</f>
        <v/>
      </c>
      <c r="D157" s="237"/>
      <c r="E157" s="159" t="str">
        <f ca="1">IF(IFERROR(INDIRECT(CONCATENATE("'UNITCOST ITEMS (Data Entry)'!F",IFERROR(SUM(MATCH(A157,'UNITCOST ITEMS (Data Entry)'!$A$3:$A$504,0),2),""))),"")=0,"",IFERROR(INDIRECT(CONCATENATE("'UNITCOST ITEMS (Data Entry)'!F",IFERROR(SUM(MATCH(A157,'UNITCOST ITEMS (Data Entry)'!$A$3:$A$504,0),2),""))),""))</f>
        <v/>
      </c>
      <c r="F157" s="159" t="str">
        <f ca="1">IF(IFERROR(INDIRECT(CONCATENATE("'UNITCOST ITEMS (Data Entry)'!G",IFERROR(SUM(MATCH(A157,'UNITCOST ITEMS (Data Entry)'!$A$3:$A$504,0),2),""))),"")=0,"",IFERROR(INDIRECT(CONCATENATE("'UNITCOST ITEMS (Data Entry)'!G",IFERROR(SUM(MATCH(A157,'UNITCOST ITEMS (Data Entry)'!$A$3:$A$504,0),2),""))),""))</f>
        <v/>
      </c>
      <c r="G157" s="152" t="str">
        <f ca="1">IF(IFERROR(INDIRECT(CONCATENATE("'UNITCOST ITEMS (Data Entry)'!H",IFERROR(SUM(MATCH(A157,'UNITCOST ITEMS (Data Entry)'!$A$3:$A$504,0),2),""))),"")=0,"",IFERROR(INDIRECT(CONCATENATE("'UNITCOST ITEMS (Data Entry)'!H",IFERROR(SUM(MATCH(A157,'UNITCOST ITEMS (Data Entry)'!$A$3:$A$504,0),2),""))),""))</f>
        <v/>
      </c>
      <c r="H157" s="152" t="str">
        <f ca="1">IF(IFERROR(INDIRECT(CONCATENATE("'UNITCOST ITEMS (Data Entry)'!I",IFERROR(SUM(MATCH(A157,'UNITCOST ITEMS (Data Entry)'!$A$3:$A$504,0),2),""))),"")=0,"",IFERROR(INDIRECT(CONCATENATE("'UNITCOST ITEMS (Data Entry)'!I",IFERROR(SUM(MATCH(A157,'UNITCOST ITEMS (Data Entry)'!$A$3:$A$504,0),2),""))),""))</f>
        <v/>
      </c>
      <c r="I157" s="153" t="str">
        <f ca="1">IF(K157=2,"",IF(IFERROR(INDIRECT(CONCATENATE("'UNITCOST ITEMS (Data Entry)'!J",IFERROR(SUM(MATCH(A157,'UNITCOST ITEMS (Data Entry)'!$A$3:$A$504,0),2),""))),"")=0,"",IFERROR(INDIRECT(CONCATENATE("'UNITCOST ITEMS (Data Entry)'!J",IFERROR(SUM(MATCH(A157,'UNITCOST ITEMS (Data Entry)'!$A$3:$A$504,0),2),""))),"")))</f>
        <v/>
      </c>
      <c r="J157" s="89"/>
      <c r="K157" s="149" t="str">
        <f ca="1">IF(IFERROR(INDIRECT(CONCATENATE("'UNITCOST ITEMS (Data Entry)'!C",IFERROR(SUM(MATCH(A157,'UNITCOST ITEMS (Data Entry)'!$A$3:$A$504,0),2),""))),"")=0,"",IFERROR(INDIRECT(CONCATENATE("'UNITCOST ITEMS (Data Entry)'!C",IFERROR(SUM(MATCH(A157,'UNITCOST ITEMS (Data Entry)'!$A$3:$A$504,0),2),""))),""))</f>
        <v/>
      </c>
      <c r="L157" s="85" t="str">
        <f t="shared" ca="1" si="4"/>
        <v/>
      </c>
    </row>
    <row r="158" spans="1:12" s="72" customFormat="1" ht="15" customHeight="1" x14ac:dyDescent="0.25">
      <c r="A158" s="148">
        <f t="shared" si="5"/>
        <v>150</v>
      </c>
      <c r="B158" s="156" t="str">
        <f ca="1">IF(IFERROR(INDIRECT(CONCATENATE("'UNITCOST ITEMS (Data Entry)'!D",IFERROR(SUM(MATCH(A158,'UNITCOST ITEMS (Data Entry)'!$A$3:$A$504,0),2),""))),"")=0,"",IFERROR(INDIRECT(CONCATENATE("'UNITCOST ITEMS (Data Entry)'!D",IFERROR(SUM(MATCH(A158,'UNITCOST ITEMS (Data Entry)'!$A$3:$A$504,0),2),""))),""))</f>
        <v/>
      </c>
      <c r="C158" s="236" t="str">
        <f ca="1">IF(IFERROR(INDIRECT(CONCATENATE("'UNITCOST ITEMS (Data Entry)'!E",IFERROR(SUM(MATCH(A158,'UNITCOST ITEMS (Data Entry)'!$A$3:$A$504,0),2),""))),"")=0,"",IFERROR(INDIRECT(CONCATENATE("'UNITCOST ITEMS (Data Entry)'!E",IFERROR(SUM(MATCH(A158,'UNITCOST ITEMS (Data Entry)'!$A$3:$A$504,0),2),""))),""))</f>
        <v/>
      </c>
      <c r="D158" s="237"/>
      <c r="E158" s="159" t="str">
        <f ca="1">IF(IFERROR(INDIRECT(CONCATENATE("'UNITCOST ITEMS (Data Entry)'!F",IFERROR(SUM(MATCH(A158,'UNITCOST ITEMS (Data Entry)'!$A$3:$A$504,0),2),""))),"")=0,"",IFERROR(INDIRECT(CONCATENATE("'UNITCOST ITEMS (Data Entry)'!F",IFERROR(SUM(MATCH(A158,'UNITCOST ITEMS (Data Entry)'!$A$3:$A$504,0),2),""))),""))</f>
        <v/>
      </c>
      <c r="F158" s="159" t="str">
        <f ca="1">IF(IFERROR(INDIRECT(CONCATENATE("'UNITCOST ITEMS (Data Entry)'!G",IFERROR(SUM(MATCH(A158,'UNITCOST ITEMS (Data Entry)'!$A$3:$A$504,0),2),""))),"")=0,"",IFERROR(INDIRECT(CONCATENATE("'UNITCOST ITEMS (Data Entry)'!G",IFERROR(SUM(MATCH(A158,'UNITCOST ITEMS (Data Entry)'!$A$3:$A$504,0),2),""))),""))</f>
        <v/>
      </c>
      <c r="G158" s="152" t="str">
        <f ca="1">IF(IFERROR(INDIRECT(CONCATENATE("'UNITCOST ITEMS (Data Entry)'!H",IFERROR(SUM(MATCH(A158,'UNITCOST ITEMS (Data Entry)'!$A$3:$A$504,0),2),""))),"")=0,"",IFERROR(INDIRECT(CONCATENATE("'UNITCOST ITEMS (Data Entry)'!H",IFERROR(SUM(MATCH(A158,'UNITCOST ITEMS (Data Entry)'!$A$3:$A$504,0),2),""))),""))</f>
        <v/>
      </c>
      <c r="H158" s="152" t="str">
        <f ca="1">IF(IFERROR(INDIRECT(CONCATENATE("'UNITCOST ITEMS (Data Entry)'!I",IFERROR(SUM(MATCH(A158,'UNITCOST ITEMS (Data Entry)'!$A$3:$A$504,0),2),""))),"")=0,"",IFERROR(INDIRECT(CONCATENATE("'UNITCOST ITEMS (Data Entry)'!I",IFERROR(SUM(MATCH(A158,'UNITCOST ITEMS (Data Entry)'!$A$3:$A$504,0),2),""))),""))</f>
        <v/>
      </c>
      <c r="I158" s="153" t="str">
        <f ca="1">IF(K158=2,"",IF(IFERROR(INDIRECT(CONCATENATE("'UNITCOST ITEMS (Data Entry)'!J",IFERROR(SUM(MATCH(A158,'UNITCOST ITEMS (Data Entry)'!$A$3:$A$504,0),2),""))),"")=0,"",IFERROR(INDIRECT(CONCATENATE("'UNITCOST ITEMS (Data Entry)'!J",IFERROR(SUM(MATCH(A158,'UNITCOST ITEMS (Data Entry)'!$A$3:$A$504,0),2),""))),"")))</f>
        <v/>
      </c>
      <c r="J158" s="89"/>
      <c r="K158" s="149" t="str">
        <f ca="1">IF(IFERROR(INDIRECT(CONCATENATE("'UNITCOST ITEMS (Data Entry)'!C",IFERROR(SUM(MATCH(A158,'UNITCOST ITEMS (Data Entry)'!$A$3:$A$504,0),2),""))),"")=0,"",IFERROR(INDIRECT(CONCATENATE("'UNITCOST ITEMS (Data Entry)'!C",IFERROR(SUM(MATCH(A158,'UNITCOST ITEMS (Data Entry)'!$A$3:$A$504,0),2),""))),""))</f>
        <v/>
      </c>
      <c r="L158" s="85" t="str">
        <f t="shared" ca="1" si="4"/>
        <v/>
      </c>
    </row>
    <row r="159" spans="1:12" s="72" customFormat="1" ht="15" customHeight="1" x14ac:dyDescent="0.25">
      <c r="A159" s="148">
        <f t="shared" si="5"/>
        <v>151</v>
      </c>
      <c r="B159" s="156" t="str">
        <f ca="1">IF(IFERROR(INDIRECT(CONCATENATE("'UNITCOST ITEMS (Data Entry)'!D",IFERROR(SUM(MATCH(A159,'UNITCOST ITEMS (Data Entry)'!$A$3:$A$504,0),2),""))),"")=0,"",IFERROR(INDIRECT(CONCATENATE("'UNITCOST ITEMS (Data Entry)'!D",IFERROR(SUM(MATCH(A159,'UNITCOST ITEMS (Data Entry)'!$A$3:$A$504,0),2),""))),""))</f>
        <v/>
      </c>
      <c r="C159" s="236" t="str">
        <f ca="1">IF(IFERROR(INDIRECT(CONCATENATE("'UNITCOST ITEMS (Data Entry)'!E",IFERROR(SUM(MATCH(A159,'UNITCOST ITEMS (Data Entry)'!$A$3:$A$504,0),2),""))),"")=0,"",IFERROR(INDIRECT(CONCATENATE("'UNITCOST ITEMS (Data Entry)'!E",IFERROR(SUM(MATCH(A159,'UNITCOST ITEMS (Data Entry)'!$A$3:$A$504,0),2),""))),""))</f>
        <v/>
      </c>
      <c r="D159" s="237"/>
      <c r="E159" s="159" t="str">
        <f ca="1">IF(IFERROR(INDIRECT(CONCATENATE("'UNITCOST ITEMS (Data Entry)'!F",IFERROR(SUM(MATCH(A159,'UNITCOST ITEMS (Data Entry)'!$A$3:$A$504,0),2),""))),"")=0,"",IFERROR(INDIRECT(CONCATENATE("'UNITCOST ITEMS (Data Entry)'!F",IFERROR(SUM(MATCH(A159,'UNITCOST ITEMS (Data Entry)'!$A$3:$A$504,0),2),""))),""))</f>
        <v/>
      </c>
      <c r="F159" s="159" t="str">
        <f ca="1">IF(IFERROR(INDIRECT(CONCATENATE("'UNITCOST ITEMS (Data Entry)'!G",IFERROR(SUM(MATCH(A159,'UNITCOST ITEMS (Data Entry)'!$A$3:$A$504,0),2),""))),"")=0,"",IFERROR(INDIRECT(CONCATENATE("'UNITCOST ITEMS (Data Entry)'!G",IFERROR(SUM(MATCH(A159,'UNITCOST ITEMS (Data Entry)'!$A$3:$A$504,0),2),""))),""))</f>
        <v/>
      </c>
      <c r="G159" s="152" t="str">
        <f ca="1">IF(IFERROR(INDIRECT(CONCATENATE("'UNITCOST ITEMS (Data Entry)'!H",IFERROR(SUM(MATCH(A159,'UNITCOST ITEMS (Data Entry)'!$A$3:$A$504,0),2),""))),"")=0,"",IFERROR(INDIRECT(CONCATENATE("'UNITCOST ITEMS (Data Entry)'!H",IFERROR(SUM(MATCH(A159,'UNITCOST ITEMS (Data Entry)'!$A$3:$A$504,0),2),""))),""))</f>
        <v/>
      </c>
      <c r="H159" s="152" t="str">
        <f ca="1">IF(IFERROR(INDIRECT(CONCATENATE("'UNITCOST ITEMS (Data Entry)'!I",IFERROR(SUM(MATCH(A159,'UNITCOST ITEMS (Data Entry)'!$A$3:$A$504,0),2),""))),"")=0,"",IFERROR(INDIRECT(CONCATENATE("'UNITCOST ITEMS (Data Entry)'!I",IFERROR(SUM(MATCH(A159,'UNITCOST ITEMS (Data Entry)'!$A$3:$A$504,0),2),""))),""))</f>
        <v/>
      </c>
      <c r="I159" s="153" t="str">
        <f ca="1">IF(K159=2,"",IF(IFERROR(INDIRECT(CONCATENATE("'UNITCOST ITEMS (Data Entry)'!J",IFERROR(SUM(MATCH(A159,'UNITCOST ITEMS (Data Entry)'!$A$3:$A$504,0),2),""))),"")=0,"",IFERROR(INDIRECT(CONCATENATE("'UNITCOST ITEMS (Data Entry)'!J",IFERROR(SUM(MATCH(A159,'UNITCOST ITEMS (Data Entry)'!$A$3:$A$504,0),2),""))),"")))</f>
        <v/>
      </c>
      <c r="J159" s="89"/>
      <c r="K159" s="149" t="str">
        <f ca="1">IF(IFERROR(INDIRECT(CONCATENATE("'UNITCOST ITEMS (Data Entry)'!C",IFERROR(SUM(MATCH(A159,'UNITCOST ITEMS (Data Entry)'!$A$3:$A$504,0),2),""))),"")=0,"",IFERROR(INDIRECT(CONCATENATE("'UNITCOST ITEMS (Data Entry)'!C",IFERROR(SUM(MATCH(A159,'UNITCOST ITEMS (Data Entry)'!$A$3:$A$504,0),2),""))),""))</f>
        <v/>
      </c>
      <c r="L159" s="85" t="str">
        <f t="shared" ca="1" si="4"/>
        <v/>
      </c>
    </row>
    <row r="160" spans="1:12" s="72" customFormat="1" ht="15" customHeight="1" x14ac:dyDescent="0.25">
      <c r="A160" s="148">
        <f t="shared" si="5"/>
        <v>152</v>
      </c>
      <c r="B160" s="156" t="str">
        <f ca="1">IF(IFERROR(INDIRECT(CONCATENATE("'UNITCOST ITEMS (Data Entry)'!D",IFERROR(SUM(MATCH(A160,'UNITCOST ITEMS (Data Entry)'!$A$3:$A$504,0),2),""))),"")=0,"",IFERROR(INDIRECT(CONCATENATE("'UNITCOST ITEMS (Data Entry)'!D",IFERROR(SUM(MATCH(A160,'UNITCOST ITEMS (Data Entry)'!$A$3:$A$504,0),2),""))),""))</f>
        <v/>
      </c>
      <c r="C160" s="236" t="str">
        <f ca="1">IF(IFERROR(INDIRECT(CONCATENATE("'UNITCOST ITEMS (Data Entry)'!E",IFERROR(SUM(MATCH(A160,'UNITCOST ITEMS (Data Entry)'!$A$3:$A$504,0),2),""))),"")=0,"",IFERROR(INDIRECT(CONCATENATE("'UNITCOST ITEMS (Data Entry)'!E",IFERROR(SUM(MATCH(A160,'UNITCOST ITEMS (Data Entry)'!$A$3:$A$504,0),2),""))),""))</f>
        <v/>
      </c>
      <c r="D160" s="237"/>
      <c r="E160" s="159" t="str">
        <f ca="1">IF(IFERROR(INDIRECT(CONCATENATE("'UNITCOST ITEMS (Data Entry)'!F",IFERROR(SUM(MATCH(A160,'UNITCOST ITEMS (Data Entry)'!$A$3:$A$504,0),2),""))),"")=0,"",IFERROR(INDIRECT(CONCATENATE("'UNITCOST ITEMS (Data Entry)'!F",IFERROR(SUM(MATCH(A160,'UNITCOST ITEMS (Data Entry)'!$A$3:$A$504,0),2),""))),""))</f>
        <v/>
      </c>
      <c r="F160" s="159" t="str">
        <f ca="1">IF(IFERROR(INDIRECT(CONCATENATE("'UNITCOST ITEMS (Data Entry)'!G",IFERROR(SUM(MATCH(A160,'UNITCOST ITEMS (Data Entry)'!$A$3:$A$504,0),2),""))),"")=0,"",IFERROR(INDIRECT(CONCATENATE("'UNITCOST ITEMS (Data Entry)'!G",IFERROR(SUM(MATCH(A160,'UNITCOST ITEMS (Data Entry)'!$A$3:$A$504,0),2),""))),""))</f>
        <v/>
      </c>
      <c r="G160" s="152" t="str">
        <f ca="1">IF(IFERROR(INDIRECT(CONCATENATE("'UNITCOST ITEMS (Data Entry)'!H",IFERROR(SUM(MATCH(A160,'UNITCOST ITEMS (Data Entry)'!$A$3:$A$504,0),2),""))),"")=0,"",IFERROR(INDIRECT(CONCATENATE("'UNITCOST ITEMS (Data Entry)'!H",IFERROR(SUM(MATCH(A160,'UNITCOST ITEMS (Data Entry)'!$A$3:$A$504,0),2),""))),""))</f>
        <v/>
      </c>
      <c r="H160" s="152" t="str">
        <f ca="1">IF(IFERROR(INDIRECT(CONCATENATE("'UNITCOST ITEMS (Data Entry)'!I",IFERROR(SUM(MATCH(A160,'UNITCOST ITEMS (Data Entry)'!$A$3:$A$504,0),2),""))),"")=0,"",IFERROR(INDIRECT(CONCATENATE("'UNITCOST ITEMS (Data Entry)'!I",IFERROR(SUM(MATCH(A160,'UNITCOST ITEMS (Data Entry)'!$A$3:$A$504,0),2),""))),""))</f>
        <v/>
      </c>
      <c r="I160" s="153" t="str">
        <f ca="1">IF(K160=2,"",IF(IFERROR(INDIRECT(CONCATENATE("'UNITCOST ITEMS (Data Entry)'!J",IFERROR(SUM(MATCH(A160,'UNITCOST ITEMS (Data Entry)'!$A$3:$A$504,0),2),""))),"")=0,"",IFERROR(INDIRECT(CONCATENATE("'UNITCOST ITEMS (Data Entry)'!J",IFERROR(SUM(MATCH(A160,'UNITCOST ITEMS (Data Entry)'!$A$3:$A$504,0),2),""))),"")))</f>
        <v/>
      </c>
      <c r="J160" s="89"/>
      <c r="K160" s="149" t="str">
        <f ca="1">IF(IFERROR(INDIRECT(CONCATENATE("'UNITCOST ITEMS (Data Entry)'!C",IFERROR(SUM(MATCH(A160,'UNITCOST ITEMS (Data Entry)'!$A$3:$A$504,0),2),""))),"")=0,"",IFERROR(INDIRECT(CONCATENATE("'UNITCOST ITEMS (Data Entry)'!C",IFERROR(SUM(MATCH(A160,'UNITCOST ITEMS (Data Entry)'!$A$3:$A$504,0),2),""))),""))</f>
        <v/>
      </c>
      <c r="L160" s="85" t="str">
        <f t="shared" ca="1" si="4"/>
        <v/>
      </c>
    </row>
    <row r="161" spans="1:12" s="72" customFormat="1" ht="15" customHeight="1" x14ac:dyDescent="0.25">
      <c r="A161" s="148">
        <f t="shared" si="5"/>
        <v>153</v>
      </c>
      <c r="B161" s="156" t="str">
        <f ca="1">IF(IFERROR(INDIRECT(CONCATENATE("'UNITCOST ITEMS (Data Entry)'!D",IFERROR(SUM(MATCH(A161,'UNITCOST ITEMS (Data Entry)'!$A$3:$A$504,0),2),""))),"")=0,"",IFERROR(INDIRECT(CONCATENATE("'UNITCOST ITEMS (Data Entry)'!D",IFERROR(SUM(MATCH(A161,'UNITCOST ITEMS (Data Entry)'!$A$3:$A$504,0),2),""))),""))</f>
        <v/>
      </c>
      <c r="C161" s="236" t="str">
        <f ca="1">IF(IFERROR(INDIRECT(CONCATENATE("'UNITCOST ITEMS (Data Entry)'!E",IFERROR(SUM(MATCH(A161,'UNITCOST ITEMS (Data Entry)'!$A$3:$A$504,0),2),""))),"")=0,"",IFERROR(INDIRECT(CONCATENATE("'UNITCOST ITEMS (Data Entry)'!E",IFERROR(SUM(MATCH(A161,'UNITCOST ITEMS (Data Entry)'!$A$3:$A$504,0),2),""))),""))</f>
        <v/>
      </c>
      <c r="D161" s="237"/>
      <c r="E161" s="159" t="str">
        <f ca="1">IF(IFERROR(INDIRECT(CONCATENATE("'UNITCOST ITEMS (Data Entry)'!F",IFERROR(SUM(MATCH(A161,'UNITCOST ITEMS (Data Entry)'!$A$3:$A$504,0),2),""))),"")=0,"",IFERROR(INDIRECT(CONCATENATE("'UNITCOST ITEMS (Data Entry)'!F",IFERROR(SUM(MATCH(A161,'UNITCOST ITEMS (Data Entry)'!$A$3:$A$504,0),2),""))),""))</f>
        <v/>
      </c>
      <c r="F161" s="159" t="str">
        <f ca="1">IF(IFERROR(INDIRECT(CONCATENATE("'UNITCOST ITEMS (Data Entry)'!G",IFERROR(SUM(MATCH(A161,'UNITCOST ITEMS (Data Entry)'!$A$3:$A$504,0),2),""))),"")=0,"",IFERROR(INDIRECT(CONCATENATE("'UNITCOST ITEMS (Data Entry)'!G",IFERROR(SUM(MATCH(A161,'UNITCOST ITEMS (Data Entry)'!$A$3:$A$504,0),2),""))),""))</f>
        <v/>
      </c>
      <c r="G161" s="152" t="str">
        <f ca="1">IF(IFERROR(INDIRECT(CONCATENATE("'UNITCOST ITEMS (Data Entry)'!H",IFERROR(SUM(MATCH(A161,'UNITCOST ITEMS (Data Entry)'!$A$3:$A$504,0),2),""))),"")=0,"",IFERROR(INDIRECT(CONCATENATE("'UNITCOST ITEMS (Data Entry)'!H",IFERROR(SUM(MATCH(A161,'UNITCOST ITEMS (Data Entry)'!$A$3:$A$504,0),2),""))),""))</f>
        <v/>
      </c>
      <c r="H161" s="152" t="str">
        <f ca="1">IF(IFERROR(INDIRECT(CONCATENATE("'UNITCOST ITEMS (Data Entry)'!I",IFERROR(SUM(MATCH(A161,'UNITCOST ITEMS (Data Entry)'!$A$3:$A$504,0),2),""))),"")=0,"",IFERROR(INDIRECT(CONCATENATE("'UNITCOST ITEMS (Data Entry)'!I",IFERROR(SUM(MATCH(A161,'UNITCOST ITEMS (Data Entry)'!$A$3:$A$504,0),2),""))),""))</f>
        <v/>
      </c>
      <c r="I161" s="153" t="str">
        <f ca="1">IF(K161=2,"",IF(IFERROR(INDIRECT(CONCATENATE("'UNITCOST ITEMS (Data Entry)'!J",IFERROR(SUM(MATCH(A161,'UNITCOST ITEMS (Data Entry)'!$A$3:$A$504,0),2),""))),"")=0,"",IFERROR(INDIRECT(CONCATENATE("'UNITCOST ITEMS (Data Entry)'!J",IFERROR(SUM(MATCH(A161,'UNITCOST ITEMS (Data Entry)'!$A$3:$A$504,0),2),""))),"")))</f>
        <v/>
      </c>
      <c r="J161" s="89"/>
      <c r="K161" s="149" t="str">
        <f ca="1">IF(IFERROR(INDIRECT(CONCATENATE("'UNITCOST ITEMS (Data Entry)'!C",IFERROR(SUM(MATCH(A161,'UNITCOST ITEMS (Data Entry)'!$A$3:$A$504,0),2),""))),"")=0,"",IFERROR(INDIRECT(CONCATENATE("'UNITCOST ITEMS (Data Entry)'!C",IFERROR(SUM(MATCH(A161,'UNITCOST ITEMS (Data Entry)'!$A$3:$A$504,0),2),""))),""))</f>
        <v/>
      </c>
      <c r="L161" s="85" t="str">
        <f t="shared" ca="1" si="4"/>
        <v/>
      </c>
    </row>
    <row r="162" spans="1:12" s="72" customFormat="1" ht="15" customHeight="1" x14ac:dyDescent="0.25">
      <c r="A162" s="148">
        <f t="shared" si="5"/>
        <v>154</v>
      </c>
      <c r="B162" s="156" t="str">
        <f ca="1">IF(IFERROR(INDIRECT(CONCATENATE("'UNITCOST ITEMS (Data Entry)'!D",IFERROR(SUM(MATCH(A162,'UNITCOST ITEMS (Data Entry)'!$A$3:$A$504,0),2),""))),"")=0,"",IFERROR(INDIRECT(CONCATENATE("'UNITCOST ITEMS (Data Entry)'!D",IFERROR(SUM(MATCH(A162,'UNITCOST ITEMS (Data Entry)'!$A$3:$A$504,0),2),""))),""))</f>
        <v/>
      </c>
      <c r="C162" s="236" t="str">
        <f ca="1">IF(IFERROR(INDIRECT(CONCATENATE("'UNITCOST ITEMS (Data Entry)'!E",IFERROR(SUM(MATCH(A162,'UNITCOST ITEMS (Data Entry)'!$A$3:$A$504,0),2),""))),"")=0,"",IFERROR(INDIRECT(CONCATENATE("'UNITCOST ITEMS (Data Entry)'!E",IFERROR(SUM(MATCH(A162,'UNITCOST ITEMS (Data Entry)'!$A$3:$A$504,0),2),""))),""))</f>
        <v/>
      </c>
      <c r="D162" s="237"/>
      <c r="E162" s="159" t="str">
        <f ca="1">IF(IFERROR(INDIRECT(CONCATENATE("'UNITCOST ITEMS (Data Entry)'!F",IFERROR(SUM(MATCH(A162,'UNITCOST ITEMS (Data Entry)'!$A$3:$A$504,0),2),""))),"")=0,"",IFERROR(INDIRECT(CONCATENATE("'UNITCOST ITEMS (Data Entry)'!F",IFERROR(SUM(MATCH(A162,'UNITCOST ITEMS (Data Entry)'!$A$3:$A$504,0),2),""))),""))</f>
        <v/>
      </c>
      <c r="F162" s="159" t="str">
        <f ca="1">IF(IFERROR(INDIRECT(CONCATENATE("'UNITCOST ITEMS (Data Entry)'!G",IFERROR(SUM(MATCH(A162,'UNITCOST ITEMS (Data Entry)'!$A$3:$A$504,0),2),""))),"")=0,"",IFERROR(INDIRECT(CONCATENATE("'UNITCOST ITEMS (Data Entry)'!G",IFERROR(SUM(MATCH(A162,'UNITCOST ITEMS (Data Entry)'!$A$3:$A$504,0),2),""))),""))</f>
        <v/>
      </c>
      <c r="G162" s="152" t="str">
        <f ca="1">IF(IFERROR(INDIRECT(CONCATENATE("'UNITCOST ITEMS (Data Entry)'!H",IFERROR(SUM(MATCH(A162,'UNITCOST ITEMS (Data Entry)'!$A$3:$A$504,0),2),""))),"")=0,"",IFERROR(INDIRECT(CONCATENATE("'UNITCOST ITEMS (Data Entry)'!H",IFERROR(SUM(MATCH(A162,'UNITCOST ITEMS (Data Entry)'!$A$3:$A$504,0),2),""))),""))</f>
        <v/>
      </c>
      <c r="H162" s="152" t="str">
        <f ca="1">IF(IFERROR(INDIRECT(CONCATENATE("'UNITCOST ITEMS (Data Entry)'!I",IFERROR(SUM(MATCH(A162,'UNITCOST ITEMS (Data Entry)'!$A$3:$A$504,0),2),""))),"")=0,"",IFERROR(INDIRECT(CONCATENATE("'UNITCOST ITEMS (Data Entry)'!I",IFERROR(SUM(MATCH(A162,'UNITCOST ITEMS (Data Entry)'!$A$3:$A$504,0),2),""))),""))</f>
        <v/>
      </c>
      <c r="I162" s="153" t="str">
        <f ca="1">IF(K162=2,"",IF(IFERROR(INDIRECT(CONCATENATE("'UNITCOST ITEMS (Data Entry)'!J",IFERROR(SUM(MATCH(A162,'UNITCOST ITEMS (Data Entry)'!$A$3:$A$504,0),2),""))),"")=0,"",IFERROR(INDIRECT(CONCATENATE("'UNITCOST ITEMS (Data Entry)'!J",IFERROR(SUM(MATCH(A162,'UNITCOST ITEMS (Data Entry)'!$A$3:$A$504,0),2),""))),"")))</f>
        <v/>
      </c>
      <c r="J162" s="89"/>
      <c r="K162" s="149" t="str">
        <f ca="1">IF(IFERROR(INDIRECT(CONCATENATE("'UNITCOST ITEMS (Data Entry)'!C",IFERROR(SUM(MATCH(A162,'UNITCOST ITEMS (Data Entry)'!$A$3:$A$504,0),2),""))),"")=0,"",IFERROR(INDIRECT(CONCATENATE("'UNITCOST ITEMS (Data Entry)'!C",IFERROR(SUM(MATCH(A162,'UNITCOST ITEMS (Data Entry)'!$A$3:$A$504,0),2),""))),""))</f>
        <v/>
      </c>
      <c r="L162" s="85" t="str">
        <f t="shared" ca="1" si="4"/>
        <v/>
      </c>
    </row>
    <row r="163" spans="1:12" s="72" customFormat="1" ht="15" customHeight="1" x14ac:dyDescent="0.25">
      <c r="A163" s="148">
        <f t="shared" si="5"/>
        <v>155</v>
      </c>
      <c r="B163" s="156" t="str">
        <f ca="1">IF(IFERROR(INDIRECT(CONCATENATE("'UNITCOST ITEMS (Data Entry)'!D",IFERROR(SUM(MATCH(A163,'UNITCOST ITEMS (Data Entry)'!$A$3:$A$504,0),2),""))),"")=0,"",IFERROR(INDIRECT(CONCATENATE("'UNITCOST ITEMS (Data Entry)'!D",IFERROR(SUM(MATCH(A163,'UNITCOST ITEMS (Data Entry)'!$A$3:$A$504,0),2),""))),""))</f>
        <v/>
      </c>
      <c r="C163" s="236" t="str">
        <f ca="1">IF(IFERROR(INDIRECT(CONCATENATE("'UNITCOST ITEMS (Data Entry)'!E",IFERROR(SUM(MATCH(A163,'UNITCOST ITEMS (Data Entry)'!$A$3:$A$504,0),2),""))),"")=0,"",IFERROR(INDIRECT(CONCATENATE("'UNITCOST ITEMS (Data Entry)'!E",IFERROR(SUM(MATCH(A163,'UNITCOST ITEMS (Data Entry)'!$A$3:$A$504,0),2),""))),""))</f>
        <v/>
      </c>
      <c r="D163" s="237"/>
      <c r="E163" s="159" t="str">
        <f ca="1">IF(IFERROR(INDIRECT(CONCATENATE("'UNITCOST ITEMS (Data Entry)'!F",IFERROR(SUM(MATCH(A163,'UNITCOST ITEMS (Data Entry)'!$A$3:$A$504,0),2),""))),"")=0,"",IFERROR(INDIRECT(CONCATENATE("'UNITCOST ITEMS (Data Entry)'!F",IFERROR(SUM(MATCH(A163,'UNITCOST ITEMS (Data Entry)'!$A$3:$A$504,0),2),""))),""))</f>
        <v/>
      </c>
      <c r="F163" s="159" t="str">
        <f ca="1">IF(IFERROR(INDIRECT(CONCATENATE("'UNITCOST ITEMS (Data Entry)'!G",IFERROR(SUM(MATCH(A163,'UNITCOST ITEMS (Data Entry)'!$A$3:$A$504,0),2),""))),"")=0,"",IFERROR(INDIRECT(CONCATENATE("'UNITCOST ITEMS (Data Entry)'!G",IFERROR(SUM(MATCH(A163,'UNITCOST ITEMS (Data Entry)'!$A$3:$A$504,0),2),""))),""))</f>
        <v/>
      </c>
      <c r="G163" s="152" t="str">
        <f ca="1">IF(IFERROR(INDIRECT(CONCATENATE("'UNITCOST ITEMS (Data Entry)'!H",IFERROR(SUM(MATCH(A163,'UNITCOST ITEMS (Data Entry)'!$A$3:$A$504,0),2),""))),"")=0,"",IFERROR(INDIRECT(CONCATENATE("'UNITCOST ITEMS (Data Entry)'!H",IFERROR(SUM(MATCH(A163,'UNITCOST ITEMS (Data Entry)'!$A$3:$A$504,0),2),""))),""))</f>
        <v/>
      </c>
      <c r="H163" s="152" t="str">
        <f ca="1">IF(IFERROR(INDIRECT(CONCATENATE("'UNITCOST ITEMS (Data Entry)'!I",IFERROR(SUM(MATCH(A163,'UNITCOST ITEMS (Data Entry)'!$A$3:$A$504,0),2),""))),"")=0,"",IFERROR(INDIRECT(CONCATENATE("'UNITCOST ITEMS (Data Entry)'!I",IFERROR(SUM(MATCH(A163,'UNITCOST ITEMS (Data Entry)'!$A$3:$A$504,0),2),""))),""))</f>
        <v/>
      </c>
      <c r="I163" s="153" t="str">
        <f ca="1">IF(K163=2,"",IF(IFERROR(INDIRECT(CONCATENATE("'UNITCOST ITEMS (Data Entry)'!J",IFERROR(SUM(MATCH(A163,'UNITCOST ITEMS (Data Entry)'!$A$3:$A$504,0),2),""))),"")=0,"",IFERROR(INDIRECT(CONCATENATE("'UNITCOST ITEMS (Data Entry)'!J",IFERROR(SUM(MATCH(A163,'UNITCOST ITEMS (Data Entry)'!$A$3:$A$504,0),2),""))),"")))</f>
        <v/>
      </c>
      <c r="J163" s="89"/>
      <c r="K163" s="149" t="str">
        <f ca="1">IF(IFERROR(INDIRECT(CONCATENATE("'UNITCOST ITEMS (Data Entry)'!C",IFERROR(SUM(MATCH(A163,'UNITCOST ITEMS (Data Entry)'!$A$3:$A$504,0),2),""))),"")=0,"",IFERROR(INDIRECT(CONCATENATE("'UNITCOST ITEMS (Data Entry)'!C",IFERROR(SUM(MATCH(A163,'UNITCOST ITEMS (Data Entry)'!$A$3:$A$504,0),2),""))),""))</f>
        <v/>
      </c>
      <c r="L163" s="85" t="str">
        <f t="shared" ca="1" si="4"/>
        <v/>
      </c>
    </row>
    <row r="164" spans="1:12" s="72" customFormat="1" ht="15" customHeight="1" x14ac:dyDescent="0.25">
      <c r="A164" s="148">
        <f t="shared" si="5"/>
        <v>156</v>
      </c>
      <c r="B164" s="156" t="str">
        <f ca="1">IF(IFERROR(INDIRECT(CONCATENATE("'UNITCOST ITEMS (Data Entry)'!D",IFERROR(SUM(MATCH(A164,'UNITCOST ITEMS (Data Entry)'!$A$3:$A$504,0),2),""))),"")=0,"",IFERROR(INDIRECT(CONCATENATE("'UNITCOST ITEMS (Data Entry)'!D",IFERROR(SUM(MATCH(A164,'UNITCOST ITEMS (Data Entry)'!$A$3:$A$504,0),2),""))),""))</f>
        <v/>
      </c>
      <c r="C164" s="236" t="str">
        <f ca="1">IF(IFERROR(INDIRECT(CONCATENATE("'UNITCOST ITEMS (Data Entry)'!E",IFERROR(SUM(MATCH(A164,'UNITCOST ITEMS (Data Entry)'!$A$3:$A$504,0),2),""))),"")=0,"",IFERROR(INDIRECT(CONCATENATE("'UNITCOST ITEMS (Data Entry)'!E",IFERROR(SUM(MATCH(A164,'UNITCOST ITEMS (Data Entry)'!$A$3:$A$504,0),2),""))),""))</f>
        <v/>
      </c>
      <c r="D164" s="237"/>
      <c r="E164" s="159" t="str">
        <f ca="1">IF(IFERROR(INDIRECT(CONCATENATE("'UNITCOST ITEMS (Data Entry)'!F",IFERROR(SUM(MATCH(A164,'UNITCOST ITEMS (Data Entry)'!$A$3:$A$504,0),2),""))),"")=0,"",IFERROR(INDIRECT(CONCATENATE("'UNITCOST ITEMS (Data Entry)'!F",IFERROR(SUM(MATCH(A164,'UNITCOST ITEMS (Data Entry)'!$A$3:$A$504,0),2),""))),""))</f>
        <v/>
      </c>
      <c r="F164" s="159" t="str">
        <f ca="1">IF(IFERROR(INDIRECT(CONCATENATE("'UNITCOST ITEMS (Data Entry)'!G",IFERROR(SUM(MATCH(A164,'UNITCOST ITEMS (Data Entry)'!$A$3:$A$504,0),2),""))),"")=0,"",IFERROR(INDIRECT(CONCATENATE("'UNITCOST ITEMS (Data Entry)'!G",IFERROR(SUM(MATCH(A164,'UNITCOST ITEMS (Data Entry)'!$A$3:$A$504,0),2),""))),""))</f>
        <v/>
      </c>
      <c r="G164" s="152" t="str">
        <f ca="1">IF(IFERROR(INDIRECT(CONCATENATE("'UNITCOST ITEMS (Data Entry)'!H",IFERROR(SUM(MATCH(A164,'UNITCOST ITEMS (Data Entry)'!$A$3:$A$504,0),2),""))),"")=0,"",IFERROR(INDIRECT(CONCATENATE("'UNITCOST ITEMS (Data Entry)'!H",IFERROR(SUM(MATCH(A164,'UNITCOST ITEMS (Data Entry)'!$A$3:$A$504,0),2),""))),""))</f>
        <v/>
      </c>
      <c r="H164" s="152" t="str">
        <f ca="1">IF(IFERROR(INDIRECT(CONCATENATE("'UNITCOST ITEMS (Data Entry)'!I",IFERROR(SUM(MATCH(A164,'UNITCOST ITEMS (Data Entry)'!$A$3:$A$504,0),2),""))),"")=0,"",IFERROR(INDIRECT(CONCATENATE("'UNITCOST ITEMS (Data Entry)'!I",IFERROR(SUM(MATCH(A164,'UNITCOST ITEMS (Data Entry)'!$A$3:$A$504,0),2),""))),""))</f>
        <v/>
      </c>
      <c r="I164" s="153" t="str">
        <f ca="1">IF(K164=2,"",IF(IFERROR(INDIRECT(CONCATENATE("'UNITCOST ITEMS (Data Entry)'!J",IFERROR(SUM(MATCH(A164,'UNITCOST ITEMS (Data Entry)'!$A$3:$A$504,0),2),""))),"")=0,"",IFERROR(INDIRECT(CONCATENATE("'UNITCOST ITEMS (Data Entry)'!J",IFERROR(SUM(MATCH(A164,'UNITCOST ITEMS (Data Entry)'!$A$3:$A$504,0),2),""))),"")))</f>
        <v/>
      </c>
      <c r="J164" s="89"/>
      <c r="K164" s="149" t="str">
        <f ca="1">IF(IFERROR(INDIRECT(CONCATENATE("'UNITCOST ITEMS (Data Entry)'!C",IFERROR(SUM(MATCH(A164,'UNITCOST ITEMS (Data Entry)'!$A$3:$A$504,0),2),""))),"")=0,"",IFERROR(INDIRECT(CONCATENATE("'UNITCOST ITEMS (Data Entry)'!C",IFERROR(SUM(MATCH(A164,'UNITCOST ITEMS (Data Entry)'!$A$3:$A$504,0),2),""))),""))</f>
        <v/>
      </c>
      <c r="L164" s="85" t="str">
        <f t="shared" ca="1" si="4"/>
        <v/>
      </c>
    </row>
    <row r="165" spans="1:12" s="72" customFormat="1" ht="15" customHeight="1" x14ac:dyDescent="0.25">
      <c r="A165" s="148">
        <f t="shared" si="5"/>
        <v>157</v>
      </c>
      <c r="B165" s="156" t="str">
        <f ca="1">IF(IFERROR(INDIRECT(CONCATENATE("'UNITCOST ITEMS (Data Entry)'!D",IFERROR(SUM(MATCH(A165,'UNITCOST ITEMS (Data Entry)'!$A$3:$A$504,0),2),""))),"")=0,"",IFERROR(INDIRECT(CONCATENATE("'UNITCOST ITEMS (Data Entry)'!D",IFERROR(SUM(MATCH(A165,'UNITCOST ITEMS (Data Entry)'!$A$3:$A$504,0),2),""))),""))</f>
        <v/>
      </c>
      <c r="C165" s="236" t="str">
        <f ca="1">IF(IFERROR(INDIRECT(CONCATENATE("'UNITCOST ITEMS (Data Entry)'!E",IFERROR(SUM(MATCH(A165,'UNITCOST ITEMS (Data Entry)'!$A$3:$A$504,0),2),""))),"")=0,"",IFERROR(INDIRECT(CONCATENATE("'UNITCOST ITEMS (Data Entry)'!E",IFERROR(SUM(MATCH(A165,'UNITCOST ITEMS (Data Entry)'!$A$3:$A$504,0),2),""))),""))</f>
        <v/>
      </c>
      <c r="D165" s="237"/>
      <c r="E165" s="159" t="str">
        <f ca="1">IF(IFERROR(INDIRECT(CONCATENATE("'UNITCOST ITEMS (Data Entry)'!F",IFERROR(SUM(MATCH(A165,'UNITCOST ITEMS (Data Entry)'!$A$3:$A$504,0),2),""))),"")=0,"",IFERROR(INDIRECT(CONCATENATE("'UNITCOST ITEMS (Data Entry)'!F",IFERROR(SUM(MATCH(A165,'UNITCOST ITEMS (Data Entry)'!$A$3:$A$504,0),2),""))),""))</f>
        <v/>
      </c>
      <c r="F165" s="159" t="str">
        <f ca="1">IF(IFERROR(INDIRECT(CONCATENATE("'UNITCOST ITEMS (Data Entry)'!G",IFERROR(SUM(MATCH(A165,'UNITCOST ITEMS (Data Entry)'!$A$3:$A$504,0),2),""))),"")=0,"",IFERROR(INDIRECT(CONCATENATE("'UNITCOST ITEMS (Data Entry)'!G",IFERROR(SUM(MATCH(A165,'UNITCOST ITEMS (Data Entry)'!$A$3:$A$504,0),2),""))),""))</f>
        <v/>
      </c>
      <c r="G165" s="152" t="str">
        <f ca="1">IF(IFERROR(INDIRECT(CONCATENATE("'UNITCOST ITEMS (Data Entry)'!H",IFERROR(SUM(MATCH(A165,'UNITCOST ITEMS (Data Entry)'!$A$3:$A$504,0),2),""))),"")=0,"",IFERROR(INDIRECT(CONCATENATE("'UNITCOST ITEMS (Data Entry)'!H",IFERROR(SUM(MATCH(A165,'UNITCOST ITEMS (Data Entry)'!$A$3:$A$504,0),2),""))),""))</f>
        <v/>
      </c>
      <c r="H165" s="152" t="str">
        <f ca="1">IF(IFERROR(INDIRECT(CONCATENATE("'UNITCOST ITEMS (Data Entry)'!I",IFERROR(SUM(MATCH(A165,'UNITCOST ITEMS (Data Entry)'!$A$3:$A$504,0),2),""))),"")=0,"",IFERROR(INDIRECT(CONCATENATE("'UNITCOST ITEMS (Data Entry)'!I",IFERROR(SUM(MATCH(A165,'UNITCOST ITEMS (Data Entry)'!$A$3:$A$504,0),2),""))),""))</f>
        <v/>
      </c>
      <c r="I165" s="153" t="str">
        <f ca="1">IF(K165=2,"",IF(IFERROR(INDIRECT(CONCATENATE("'UNITCOST ITEMS (Data Entry)'!J",IFERROR(SUM(MATCH(A165,'UNITCOST ITEMS (Data Entry)'!$A$3:$A$504,0),2),""))),"")=0,"",IFERROR(INDIRECT(CONCATENATE("'UNITCOST ITEMS (Data Entry)'!J",IFERROR(SUM(MATCH(A165,'UNITCOST ITEMS (Data Entry)'!$A$3:$A$504,0),2),""))),"")))</f>
        <v/>
      </c>
      <c r="J165" s="89"/>
      <c r="K165" s="149" t="str">
        <f ca="1">IF(IFERROR(INDIRECT(CONCATENATE("'UNITCOST ITEMS (Data Entry)'!C",IFERROR(SUM(MATCH(A165,'UNITCOST ITEMS (Data Entry)'!$A$3:$A$504,0),2),""))),"")=0,"",IFERROR(INDIRECT(CONCATENATE("'UNITCOST ITEMS (Data Entry)'!C",IFERROR(SUM(MATCH(A165,'UNITCOST ITEMS (Data Entry)'!$A$3:$A$504,0),2),""))),""))</f>
        <v/>
      </c>
      <c r="L165" s="85" t="str">
        <f t="shared" ca="1" si="4"/>
        <v/>
      </c>
    </row>
    <row r="166" spans="1:12" s="72" customFormat="1" ht="15" customHeight="1" x14ac:dyDescent="0.25">
      <c r="A166" s="148">
        <f t="shared" si="5"/>
        <v>158</v>
      </c>
      <c r="B166" s="156" t="str">
        <f ca="1">IF(IFERROR(INDIRECT(CONCATENATE("'UNITCOST ITEMS (Data Entry)'!D",IFERROR(SUM(MATCH(A166,'UNITCOST ITEMS (Data Entry)'!$A$3:$A$504,0),2),""))),"")=0,"",IFERROR(INDIRECT(CONCATENATE("'UNITCOST ITEMS (Data Entry)'!D",IFERROR(SUM(MATCH(A166,'UNITCOST ITEMS (Data Entry)'!$A$3:$A$504,0),2),""))),""))</f>
        <v/>
      </c>
      <c r="C166" s="236" t="str">
        <f ca="1">IF(IFERROR(INDIRECT(CONCATENATE("'UNITCOST ITEMS (Data Entry)'!E",IFERROR(SUM(MATCH(A166,'UNITCOST ITEMS (Data Entry)'!$A$3:$A$504,0),2),""))),"")=0,"",IFERROR(INDIRECT(CONCATENATE("'UNITCOST ITEMS (Data Entry)'!E",IFERROR(SUM(MATCH(A166,'UNITCOST ITEMS (Data Entry)'!$A$3:$A$504,0),2),""))),""))</f>
        <v/>
      </c>
      <c r="D166" s="237"/>
      <c r="E166" s="159" t="str">
        <f ca="1">IF(IFERROR(INDIRECT(CONCATENATE("'UNITCOST ITEMS (Data Entry)'!F",IFERROR(SUM(MATCH(A166,'UNITCOST ITEMS (Data Entry)'!$A$3:$A$504,0),2),""))),"")=0,"",IFERROR(INDIRECT(CONCATENATE("'UNITCOST ITEMS (Data Entry)'!F",IFERROR(SUM(MATCH(A166,'UNITCOST ITEMS (Data Entry)'!$A$3:$A$504,0),2),""))),""))</f>
        <v/>
      </c>
      <c r="F166" s="159" t="str">
        <f ca="1">IF(IFERROR(INDIRECT(CONCATENATE("'UNITCOST ITEMS (Data Entry)'!G",IFERROR(SUM(MATCH(A166,'UNITCOST ITEMS (Data Entry)'!$A$3:$A$504,0),2),""))),"")=0,"",IFERROR(INDIRECT(CONCATENATE("'UNITCOST ITEMS (Data Entry)'!G",IFERROR(SUM(MATCH(A166,'UNITCOST ITEMS (Data Entry)'!$A$3:$A$504,0),2),""))),""))</f>
        <v/>
      </c>
      <c r="G166" s="152" t="str">
        <f ca="1">IF(IFERROR(INDIRECT(CONCATENATE("'UNITCOST ITEMS (Data Entry)'!H",IFERROR(SUM(MATCH(A166,'UNITCOST ITEMS (Data Entry)'!$A$3:$A$504,0),2),""))),"")=0,"",IFERROR(INDIRECT(CONCATENATE("'UNITCOST ITEMS (Data Entry)'!H",IFERROR(SUM(MATCH(A166,'UNITCOST ITEMS (Data Entry)'!$A$3:$A$504,0),2),""))),""))</f>
        <v/>
      </c>
      <c r="H166" s="152" t="str">
        <f ca="1">IF(IFERROR(INDIRECT(CONCATENATE("'UNITCOST ITEMS (Data Entry)'!I",IFERROR(SUM(MATCH(A166,'UNITCOST ITEMS (Data Entry)'!$A$3:$A$504,0),2),""))),"")=0,"",IFERROR(INDIRECT(CONCATENATE("'UNITCOST ITEMS (Data Entry)'!I",IFERROR(SUM(MATCH(A166,'UNITCOST ITEMS (Data Entry)'!$A$3:$A$504,0),2),""))),""))</f>
        <v/>
      </c>
      <c r="I166" s="153" t="str">
        <f ca="1">IF(K166=2,"",IF(IFERROR(INDIRECT(CONCATENATE("'UNITCOST ITEMS (Data Entry)'!J",IFERROR(SUM(MATCH(A166,'UNITCOST ITEMS (Data Entry)'!$A$3:$A$504,0),2),""))),"")=0,"",IFERROR(INDIRECT(CONCATENATE("'UNITCOST ITEMS (Data Entry)'!J",IFERROR(SUM(MATCH(A166,'UNITCOST ITEMS (Data Entry)'!$A$3:$A$504,0),2),""))),"")))</f>
        <v/>
      </c>
      <c r="J166" s="89"/>
      <c r="K166" s="149" t="str">
        <f ca="1">IF(IFERROR(INDIRECT(CONCATENATE("'UNITCOST ITEMS (Data Entry)'!C",IFERROR(SUM(MATCH(A166,'UNITCOST ITEMS (Data Entry)'!$A$3:$A$504,0),2),""))),"")=0,"",IFERROR(INDIRECT(CONCATENATE("'UNITCOST ITEMS (Data Entry)'!C",IFERROR(SUM(MATCH(A166,'UNITCOST ITEMS (Data Entry)'!$A$3:$A$504,0),2),""))),""))</f>
        <v/>
      </c>
      <c r="L166" s="85" t="str">
        <f t="shared" ca="1" si="4"/>
        <v/>
      </c>
    </row>
    <row r="167" spans="1:12" s="72" customFormat="1" ht="15" customHeight="1" x14ac:dyDescent="0.25">
      <c r="A167" s="148">
        <f t="shared" si="5"/>
        <v>159</v>
      </c>
      <c r="B167" s="156" t="str">
        <f ca="1">IF(IFERROR(INDIRECT(CONCATENATE("'UNITCOST ITEMS (Data Entry)'!D",IFERROR(SUM(MATCH(A167,'UNITCOST ITEMS (Data Entry)'!$A$3:$A$504,0),2),""))),"")=0,"",IFERROR(INDIRECT(CONCATENATE("'UNITCOST ITEMS (Data Entry)'!D",IFERROR(SUM(MATCH(A167,'UNITCOST ITEMS (Data Entry)'!$A$3:$A$504,0),2),""))),""))</f>
        <v/>
      </c>
      <c r="C167" s="236" t="str">
        <f ca="1">IF(IFERROR(INDIRECT(CONCATENATE("'UNITCOST ITEMS (Data Entry)'!E",IFERROR(SUM(MATCH(A167,'UNITCOST ITEMS (Data Entry)'!$A$3:$A$504,0),2),""))),"")=0,"",IFERROR(INDIRECT(CONCATENATE("'UNITCOST ITEMS (Data Entry)'!E",IFERROR(SUM(MATCH(A167,'UNITCOST ITEMS (Data Entry)'!$A$3:$A$504,0),2),""))),""))</f>
        <v/>
      </c>
      <c r="D167" s="237"/>
      <c r="E167" s="159" t="str">
        <f ca="1">IF(IFERROR(INDIRECT(CONCATENATE("'UNITCOST ITEMS (Data Entry)'!F",IFERROR(SUM(MATCH(A167,'UNITCOST ITEMS (Data Entry)'!$A$3:$A$504,0),2),""))),"")=0,"",IFERROR(INDIRECT(CONCATENATE("'UNITCOST ITEMS (Data Entry)'!F",IFERROR(SUM(MATCH(A167,'UNITCOST ITEMS (Data Entry)'!$A$3:$A$504,0),2),""))),""))</f>
        <v/>
      </c>
      <c r="F167" s="159" t="str">
        <f ca="1">IF(IFERROR(INDIRECT(CONCATENATE("'UNITCOST ITEMS (Data Entry)'!G",IFERROR(SUM(MATCH(A167,'UNITCOST ITEMS (Data Entry)'!$A$3:$A$504,0),2),""))),"")=0,"",IFERROR(INDIRECT(CONCATENATE("'UNITCOST ITEMS (Data Entry)'!G",IFERROR(SUM(MATCH(A167,'UNITCOST ITEMS (Data Entry)'!$A$3:$A$504,0),2),""))),""))</f>
        <v/>
      </c>
      <c r="G167" s="152" t="str">
        <f ca="1">IF(IFERROR(INDIRECT(CONCATENATE("'UNITCOST ITEMS (Data Entry)'!H",IFERROR(SUM(MATCH(A167,'UNITCOST ITEMS (Data Entry)'!$A$3:$A$504,0),2),""))),"")=0,"",IFERROR(INDIRECT(CONCATENATE("'UNITCOST ITEMS (Data Entry)'!H",IFERROR(SUM(MATCH(A167,'UNITCOST ITEMS (Data Entry)'!$A$3:$A$504,0),2),""))),""))</f>
        <v/>
      </c>
      <c r="H167" s="152" t="str">
        <f ca="1">IF(IFERROR(INDIRECT(CONCATENATE("'UNITCOST ITEMS (Data Entry)'!I",IFERROR(SUM(MATCH(A167,'UNITCOST ITEMS (Data Entry)'!$A$3:$A$504,0),2),""))),"")=0,"",IFERROR(INDIRECT(CONCATENATE("'UNITCOST ITEMS (Data Entry)'!I",IFERROR(SUM(MATCH(A167,'UNITCOST ITEMS (Data Entry)'!$A$3:$A$504,0),2),""))),""))</f>
        <v/>
      </c>
      <c r="I167" s="153" t="str">
        <f ca="1">IF(K167=2,"",IF(IFERROR(INDIRECT(CONCATENATE("'UNITCOST ITEMS (Data Entry)'!J",IFERROR(SUM(MATCH(A167,'UNITCOST ITEMS (Data Entry)'!$A$3:$A$504,0),2),""))),"")=0,"",IFERROR(INDIRECT(CONCATENATE("'UNITCOST ITEMS (Data Entry)'!J",IFERROR(SUM(MATCH(A167,'UNITCOST ITEMS (Data Entry)'!$A$3:$A$504,0),2),""))),"")))</f>
        <v/>
      </c>
      <c r="J167" s="89"/>
      <c r="K167" s="149" t="str">
        <f ca="1">IF(IFERROR(INDIRECT(CONCATENATE("'UNITCOST ITEMS (Data Entry)'!C",IFERROR(SUM(MATCH(A167,'UNITCOST ITEMS (Data Entry)'!$A$3:$A$504,0),2),""))),"")=0,"",IFERROR(INDIRECT(CONCATENATE("'UNITCOST ITEMS (Data Entry)'!C",IFERROR(SUM(MATCH(A167,'UNITCOST ITEMS (Data Entry)'!$A$3:$A$504,0),2),""))),""))</f>
        <v/>
      </c>
      <c r="L167" s="85" t="str">
        <f t="shared" ca="1" si="4"/>
        <v/>
      </c>
    </row>
    <row r="168" spans="1:12" s="72" customFormat="1" ht="15" customHeight="1" x14ac:dyDescent="0.25">
      <c r="A168" s="148">
        <f t="shared" si="5"/>
        <v>160</v>
      </c>
      <c r="B168" s="156" t="str">
        <f ca="1">IF(IFERROR(INDIRECT(CONCATENATE("'UNITCOST ITEMS (Data Entry)'!D",IFERROR(SUM(MATCH(A168,'UNITCOST ITEMS (Data Entry)'!$A$3:$A$504,0),2),""))),"")=0,"",IFERROR(INDIRECT(CONCATENATE("'UNITCOST ITEMS (Data Entry)'!D",IFERROR(SUM(MATCH(A168,'UNITCOST ITEMS (Data Entry)'!$A$3:$A$504,0),2),""))),""))</f>
        <v/>
      </c>
      <c r="C168" s="236" t="str">
        <f ca="1">IF(IFERROR(INDIRECT(CONCATENATE("'UNITCOST ITEMS (Data Entry)'!E",IFERROR(SUM(MATCH(A168,'UNITCOST ITEMS (Data Entry)'!$A$3:$A$504,0),2),""))),"")=0,"",IFERROR(INDIRECT(CONCATENATE("'UNITCOST ITEMS (Data Entry)'!E",IFERROR(SUM(MATCH(A168,'UNITCOST ITEMS (Data Entry)'!$A$3:$A$504,0),2),""))),""))</f>
        <v/>
      </c>
      <c r="D168" s="237"/>
      <c r="E168" s="159" t="str">
        <f ca="1">IF(IFERROR(INDIRECT(CONCATENATE("'UNITCOST ITEMS (Data Entry)'!F",IFERROR(SUM(MATCH(A168,'UNITCOST ITEMS (Data Entry)'!$A$3:$A$504,0),2),""))),"")=0,"",IFERROR(INDIRECT(CONCATENATE("'UNITCOST ITEMS (Data Entry)'!F",IFERROR(SUM(MATCH(A168,'UNITCOST ITEMS (Data Entry)'!$A$3:$A$504,0),2),""))),""))</f>
        <v/>
      </c>
      <c r="F168" s="159" t="str">
        <f ca="1">IF(IFERROR(INDIRECT(CONCATENATE("'UNITCOST ITEMS (Data Entry)'!G",IFERROR(SUM(MATCH(A168,'UNITCOST ITEMS (Data Entry)'!$A$3:$A$504,0),2),""))),"")=0,"",IFERROR(INDIRECT(CONCATENATE("'UNITCOST ITEMS (Data Entry)'!G",IFERROR(SUM(MATCH(A168,'UNITCOST ITEMS (Data Entry)'!$A$3:$A$504,0),2),""))),""))</f>
        <v/>
      </c>
      <c r="G168" s="152" t="str">
        <f ca="1">IF(IFERROR(INDIRECT(CONCATENATE("'UNITCOST ITEMS (Data Entry)'!H",IFERROR(SUM(MATCH(A168,'UNITCOST ITEMS (Data Entry)'!$A$3:$A$504,0),2),""))),"")=0,"",IFERROR(INDIRECT(CONCATENATE("'UNITCOST ITEMS (Data Entry)'!H",IFERROR(SUM(MATCH(A168,'UNITCOST ITEMS (Data Entry)'!$A$3:$A$504,0),2),""))),""))</f>
        <v/>
      </c>
      <c r="H168" s="152" t="str">
        <f ca="1">IF(IFERROR(INDIRECT(CONCATENATE("'UNITCOST ITEMS (Data Entry)'!I",IFERROR(SUM(MATCH(A168,'UNITCOST ITEMS (Data Entry)'!$A$3:$A$504,0),2),""))),"")=0,"",IFERROR(INDIRECT(CONCATENATE("'UNITCOST ITEMS (Data Entry)'!I",IFERROR(SUM(MATCH(A168,'UNITCOST ITEMS (Data Entry)'!$A$3:$A$504,0),2),""))),""))</f>
        <v/>
      </c>
      <c r="I168" s="153" t="str">
        <f ca="1">IF(K168=2,"",IF(IFERROR(INDIRECT(CONCATENATE("'UNITCOST ITEMS (Data Entry)'!J",IFERROR(SUM(MATCH(A168,'UNITCOST ITEMS (Data Entry)'!$A$3:$A$504,0),2),""))),"")=0,"",IFERROR(INDIRECT(CONCATENATE("'UNITCOST ITEMS (Data Entry)'!J",IFERROR(SUM(MATCH(A168,'UNITCOST ITEMS (Data Entry)'!$A$3:$A$504,0),2),""))),"")))</f>
        <v/>
      </c>
      <c r="J168" s="89"/>
      <c r="K168" s="149" t="str">
        <f ca="1">IF(IFERROR(INDIRECT(CONCATENATE("'UNITCOST ITEMS (Data Entry)'!C",IFERROR(SUM(MATCH(A168,'UNITCOST ITEMS (Data Entry)'!$A$3:$A$504,0),2),""))),"")=0,"",IFERROR(INDIRECT(CONCATENATE("'UNITCOST ITEMS (Data Entry)'!C",IFERROR(SUM(MATCH(A168,'UNITCOST ITEMS (Data Entry)'!$A$3:$A$504,0),2),""))),""))</f>
        <v/>
      </c>
      <c r="L168" s="85" t="str">
        <f t="shared" ca="1" si="4"/>
        <v/>
      </c>
    </row>
    <row r="169" spans="1:12" s="72" customFormat="1" ht="15" customHeight="1" x14ac:dyDescent="0.25">
      <c r="A169" s="148">
        <f t="shared" si="5"/>
        <v>161</v>
      </c>
      <c r="B169" s="156" t="str">
        <f ca="1">IF(IFERROR(INDIRECT(CONCATENATE("'UNITCOST ITEMS (Data Entry)'!D",IFERROR(SUM(MATCH(A169,'UNITCOST ITEMS (Data Entry)'!$A$3:$A$504,0),2),""))),"")=0,"",IFERROR(INDIRECT(CONCATENATE("'UNITCOST ITEMS (Data Entry)'!D",IFERROR(SUM(MATCH(A169,'UNITCOST ITEMS (Data Entry)'!$A$3:$A$504,0),2),""))),""))</f>
        <v/>
      </c>
      <c r="C169" s="236" t="str">
        <f ca="1">IF(IFERROR(INDIRECT(CONCATENATE("'UNITCOST ITEMS (Data Entry)'!E",IFERROR(SUM(MATCH(A169,'UNITCOST ITEMS (Data Entry)'!$A$3:$A$504,0),2),""))),"")=0,"",IFERROR(INDIRECT(CONCATENATE("'UNITCOST ITEMS (Data Entry)'!E",IFERROR(SUM(MATCH(A169,'UNITCOST ITEMS (Data Entry)'!$A$3:$A$504,0),2),""))),""))</f>
        <v/>
      </c>
      <c r="D169" s="237"/>
      <c r="E169" s="159" t="str">
        <f ca="1">IF(IFERROR(INDIRECT(CONCATENATE("'UNITCOST ITEMS (Data Entry)'!F",IFERROR(SUM(MATCH(A169,'UNITCOST ITEMS (Data Entry)'!$A$3:$A$504,0),2),""))),"")=0,"",IFERROR(INDIRECT(CONCATENATE("'UNITCOST ITEMS (Data Entry)'!F",IFERROR(SUM(MATCH(A169,'UNITCOST ITEMS (Data Entry)'!$A$3:$A$504,0),2),""))),""))</f>
        <v/>
      </c>
      <c r="F169" s="159" t="str">
        <f ca="1">IF(IFERROR(INDIRECT(CONCATENATE("'UNITCOST ITEMS (Data Entry)'!G",IFERROR(SUM(MATCH(A169,'UNITCOST ITEMS (Data Entry)'!$A$3:$A$504,0),2),""))),"")=0,"",IFERROR(INDIRECT(CONCATENATE("'UNITCOST ITEMS (Data Entry)'!G",IFERROR(SUM(MATCH(A169,'UNITCOST ITEMS (Data Entry)'!$A$3:$A$504,0),2),""))),""))</f>
        <v/>
      </c>
      <c r="G169" s="152" t="str">
        <f ca="1">IF(IFERROR(INDIRECT(CONCATENATE("'UNITCOST ITEMS (Data Entry)'!H",IFERROR(SUM(MATCH(A169,'UNITCOST ITEMS (Data Entry)'!$A$3:$A$504,0),2),""))),"")=0,"",IFERROR(INDIRECT(CONCATENATE("'UNITCOST ITEMS (Data Entry)'!H",IFERROR(SUM(MATCH(A169,'UNITCOST ITEMS (Data Entry)'!$A$3:$A$504,0),2),""))),""))</f>
        <v/>
      </c>
      <c r="H169" s="152" t="str">
        <f ca="1">IF(IFERROR(INDIRECT(CONCATENATE("'UNITCOST ITEMS (Data Entry)'!I",IFERROR(SUM(MATCH(A169,'UNITCOST ITEMS (Data Entry)'!$A$3:$A$504,0),2),""))),"")=0,"",IFERROR(INDIRECT(CONCATENATE("'UNITCOST ITEMS (Data Entry)'!I",IFERROR(SUM(MATCH(A169,'UNITCOST ITEMS (Data Entry)'!$A$3:$A$504,0),2),""))),""))</f>
        <v/>
      </c>
      <c r="I169" s="153" t="str">
        <f ca="1">IF(K169=2,"",IF(IFERROR(INDIRECT(CONCATENATE("'UNITCOST ITEMS (Data Entry)'!J",IFERROR(SUM(MATCH(A169,'UNITCOST ITEMS (Data Entry)'!$A$3:$A$504,0),2),""))),"")=0,"",IFERROR(INDIRECT(CONCATENATE("'UNITCOST ITEMS (Data Entry)'!J",IFERROR(SUM(MATCH(A169,'UNITCOST ITEMS (Data Entry)'!$A$3:$A$504,0),2),""))),"")))</f>
        <v/>
      </c>
      <c r="J169" s="89"/>
      <c r="K169" s="149" t="str">
        <f ca="1">IF(IFERROR(INDIRECT(CONCATENATE("'UNITCOST ITEMS (Data Entry)'!C",IFERROR(SUM(MATCH(A169,'UNITCOST ITEMS (Data Entry)'!$A$3:$A$504,0),2),""))),"")=0,"",IFERROR(INDIRECT(CONCATENATE("'UNITCOST ITEMS (Data Entry)'!C",IFERROR(SUM(MATCH(A169,'UNITCOST ITEMS (Data Entry)'!$A$3:$A$504,0),2),""))),""))</f>
        <v/>
      </c>
      <c r="L169" s="85" t="str">
        <f t="shared" ca="1" si="4"/>
        <v/>
      </c>
    </row>
    <row r="170" spans="1:12" s="72" customFormat="1" ht="15" customHeight="1" x14ac:dyDescent="0.25">
      <c r="A170" s="148">
        <f t="shared" si="5"/>
        <v>162</v>
      </c>
      <c r="B170" s="156" t="str">
        <f ca="1">IF(IFERROR(INDIRECT(CONCATENATE("'UNITCOST ITEMS (Data Entry)'!D",IFERROR(SUM(MATCH(A170,'UNITCOST ITEMS (Data Entry)'!$A$3:$A$504,0),2),""))),"")=0,"",IFERROR(INDIRECT(CONCATENATE("'UNITCOST ITEMS (Data Entry)'!D",IFERROR(SUM(MATCH(A170,'UNITCOST ITEMS (Data Entry)'!$A$3:$A$504,0),2),""))),""))</f>
        <v/>
      </c>
      <c r="C170" s="236" t="str">
        <f ca="1">IF(IFERROR(INDIRECT(CONCATENATE("'UNITCOST ITEMS (Data Entry)'!E",IFERROR(SUM(MATCH(A170,'UNITCOST ITEMS (Data Entry)'!$A$3:$A$504,0),2),""))),"")=0,"",IFERROR(INDIRECT(CONCATENATE("'UNITCOST ITEMS (Data Entry)'!E",IFERROR(SUM(MATCH(A170,'UNITCOST ITEMS (Data Entry)'!$A$3:$A$504,0),2),""))),""))</f>
        <v/>
      </c>
      <c r="D170" s="237"/>
      <c r="E170" s="159" t="str">
        <f ca="1">IF(IFERROR(INDIRECT(CONCATENATE("'UNITCOST ITEMS (Data Entry)'!F",IFERROR(SUM(MATCH(A170,'UNITCOST ITEMS (Data Entry)'!$A$3:$A$504,0),2),""))),"")=0,"",IFERROR(INDIRECT(CONCATENATE("'UNITCOST ITEMS (Data Entry)'!F",IFERROR(SUM(MATCH(A170,'UNITCOST ITEMS (Data Entry)'!$A$3:$A$504,0),2),""))),""))</f>
        <v/>
      </c>
      <c r="F170" s="159" t="str">
        <f ca="1">IF(IFERROR(INDIRECT(CONCATENATE("'UNITCOST ITEMS (Data Entry)'!G",IFERROR(SUM(MATCH(A170,'UNITCOST ITEMS (Data Entry)'!$A$3:$A$504,0),2),""))),"")=0,"",IFERROR(INDIRECT(CONCATENATE("'UNITCOST ITEMS (Data Entry)'!G",IFERROR(SUM(MATCH(A170,'UNITCOST ITEMS (Data Entry)'!$A$3:$A$504,0),2),""))),""))</f>
        <v/>
      </c>
      <c r="G170" s="152" t="str">
        <f ca="1">IF(IFERROR(INDIRECT(CONCATENATE("'UNITCOST ITEMS (Data Entry)'!H",IFERROR(SUM(MATCH(A170,'UNITCOST ITEMS (Data Entry)'!$A$3:$A$504,0),2),""))),"")=0,"",IFERROR(INDIRECT(CONCATENATE("'UNITCOST ITEMS (Data Entry)'!H",IFERROR(SUM(MATCH(A170,'UNITCOST ITEMS (Data Entry)'!$A$3:$A$504,0),2),""))),""))</f>
        <v/>
      </c>
      <c r="H170" s="152" t="str">
        <f ca="1">IF(IFERROR(INDIRECT(CONCATENATE("'UNITCOST ITEMS (Data Entry)'!I",IFERROR(SUM(MATCH(A170,'UNITCOST ITEMS (Data Entry)'!$A$3:$A$504,0),2),""))),"")=0,"",IFERROR(INDIRECT(CONCATENATE("'UNITCOST ITEMS (Data Entry)'!I",IFERROR(SUM(MATCH(A170,'UNITCOST ITEMS (Data Entry)'!$A$3:$A$504,0),2),""))),""))</f>
        <v/>
      </c>
      <c r="I170" s="153" t="str">
        <f ca="1">IF(K170=2,"",IF(IFERROR(INDIRECT(CONCATENATE("'UNITCOST ITEMS (Data Entry)'!J",IFERROR(SUM(MATCH(A170,'UNITCOST ITEMS (Data Entry)'!$A$3:$A$504,0),2),""))),"")=0,"",IFERROR(INDIRECT(CONCATENATE("'UNITCOST ITEMS (Data Entry)'!J",IFERROR(SUM(MATCH(A170,'UNITCOST ITEMS (Data Entry)'!$A$3:$A$504,0),2),""))),"")))</f>
        <v/>
      </c>
      <c r="J170" s="89"/>
      <c r="K170" s="149" t="str">
        <f ca="1">IF(IFERROR(INDIRECT(CONCATENATE("'UNITCOST ITEMS (Data Entry)'!C",IFERROR(SUM(MATCH(A170,'UNITCOST ITEMS (Data Entry)'!$A$3:$A$504,0),2),""))),"")=0,"",IFERROR(INDIRECT(CONCATENATE("'UNITCOST ITEMS (Data Entry)'!C",IFERROR(SUM(MATCH(A170,'UNITCOST ITEMS (Data Entry)'!$A$3:$A$504,0),2),""))),""))</f>
        <v/>
      </c>
      <c r="L170" s="85" t="str">
        <f t="shared" ca="1" si="4"/>
        <v/>
      </c>
    </row>
    <row r="171" spans="1:12" s="72" customFormat="1" ht="15" customHeight="1" x14ac:dyDescent="0.25">
      <c r="A171" s="148">
        <f t="shared" si="5"/>
        <v>163</v>
      </c>
      <c r="B171" s="156" t="str">
        <f ca="1">IF(IFERROR(INDIRECT(CONCATENATE("'UNITCOST ITEMS (Data Entry)'!D",IFERROR(SUM(MATCH(A171,'UNITCOST ITEMS (Data Entry)'!$A$3:$A$504,0),2),""))),"")=0,"",IFERROR(INDIRECT(CONCATENATE("'UNITCOST ITEMS (Data Entry)'!D",IFERROR(SUM(MATCH(A171,'UNITCOST ITEMS (Data Entry)'!$A$3:$A$504,0),2),""))),""))</f>
        <v/>
      </c>
      <c r="C171" s="236" t="str">
        <f ca="1">IF(IFERROR(INDIRECT(CONCATENATE("'UNITCOST ITEMS (Data Entry)'!E",IFERROR(SUM(MATCH(A171,'UNITCOST ITEMS (Data Entry)'!$A$3:$A$504,0),2),""))),"")=0,"",IFERROR(INDIRECT(CONCATENATE("'UNITCOST ITEMS (Data Entry)'!E",IFERROR(SUM(MATCH(A171,'UNITCOST ITEMS (Data Entry)'!$A$3:$A$504,0),2),""))),""))</f>
        <v/>
      </c>
      <c r="D171" s="237"/>
      <c r="E171" s="159" t="str">
        <f ca="1">IF(IFERROR(INDIRECT(CONCATENATE("'UNITCOST ITEMS (Data Entry)'!F",IFERROR(SUM(MATCH(A171,'UNITCOST ITEMS (Data Entry)'!$A$3:$A$504,0),2),""))),"")=0,"",IFERROR(INDIRECT(CONCATENATE("'UNITCOST ITEMS (Data Entry)'!F",IFERROR(SUM(MATCH(A171,'UNITCOST ITEMS (Data Entry)'!$A$3:$A$504,0),2),""))),""))</f>
        <v/>
      </c>
      <c r="F171" s="159" t="str">
        <f ca="1">IF(IFERROR(INDIRECT(CONCATENATE("'UNITCOST ITEMS (Data Entry)'!G",IFERROR(SUM(MATCH(A171,'UNITCOST ITEMS (Data Entry)'!$A$3:$A$504,0),2),""))),"")=0,"",IFERROR(INDIRECT(CONCATENATE("'UNITCOST ITEMS (Data Entry)'!G",IFERROR(SUM(MATCH(A171,'UNITCOST ITEMS (Data Entry)'!$A$3:$A$504,0),2),""))),""))</f>
        <v/>
      </c>
      <c r="G171" s="152" t="str">
        <f ca="1">IF(IFERROR(INDIRECT(CONCATENATE("'UNITCOST ITEMS (Data Entry)'!H",IFERROR(SUM(MATCH(A171,'UNITCOST ITEMS (Data Entry)'!$A$3:$A$504,0),2),""))),"")=0,"",IFERROR(INDIRECT(CONCATENATE("'UNITCOST ITEMS (Data Entry)'!H",IFERROR(SUM(MATCH(A171,'UNITCOST ITEMS (Data Entry)'!$A$3:$A$504,0),2),""))),""))</f>
        <v/>
      </c>
      <c r="H171" s="152" t="str">
        <f ca="1">IF(IFERROR(INDIRECT(CONCATENATE("'UNITCOST ITEMS (Data Entry)'!I",IFERROR(SUM(MATCH(A171,'UNITCOST ITEMS (Data Entry)'!$A$3:$A$504,0),2),""))),"")=0,"",IFERROR(INDIRECT(CONCATENATE("'UNITCOST ITEMS (Data Entry)'!I",IFERROR(SUM(MATCH(A171,'UNITCOST ITEMS (Data Entry)'!$A$3:$A$504,0),2),""))),""))</f>
        <v/>
      </c>
      <c r="I171" s="153" t="str">
        <f ca="1">IF(K171=2,"",IF(IFERROR(INDIRECT(CONCATENATE("'UNITCOST ITEMS (Data Entry)'!J",IFERROR(SUM(MATCH(A171,'UNITCOST ITEMS (Data Entry)'!$A$3:$A$504,0),2),""))),"")=0,"",IFERROR(INDIRECT(CONCATENATE("'UNITCOST ITEMS (Data Entry)'!J",IFERROR(SUM(MATCH(A171,'UNITCOST ITEMS (Data Entry)'!$A$3:$A$504,0),2),""))),"")))</f>
        <v/>
      </c>
      <c r="J171" s="89"/>
      <c r="K171" s="149" t="str">
        <f ca="1">IF(IFERROR(INDIRECT(CONCATENATE("'UNITCOST ITEMS (Data Entry)'!C",IFERROR(SUM(MATCH(A171,'UNITCOST ITEMS (Data Entry)'!$A$3:$A$504,0),2),""))),"")=0,"",IFERROR(INDIRECT(CONCATENATE("'UNITCOST ITEMS (Data Entry)'!C",IFERROR(SUM(MATCH(A171,'UNITCOST ITEMS (Data Entry)'!$A$3:$A$504,0),2),""))),""))</f>
        <v/>
      </c>
      <c r="L171" s="85" t="str">
        <f t="shared" ca="1" si="4"/>
        <v/>
      </c>
    </row>
    <row r="172" spans="1:12" s="72" customFormat="1" ht="15" customHeight="1" x14ac:dyDescent="0.25">
      <c r="A172" s="148">
        <f t="shared" si="5"/>
        <v>164</v>
      </c>
      <c r="B172" s="156" t="str">
        <f ca="1">IF(IFERROR(INDIRECT(CONCATENATE("'UNITCOST ITEMS (Data Entry)'!D",IFERROR(SUM(MATCH(A172,'UNITCOST ITEMS (Data Entry)'!$A$3:$A$504,0),2),""))),"")=0,"",IFERROR(INDIRECT(CONCATENATE("'UNITCOST ITEMS (Data Entry)'!D",IFERROR(SUM(MATCH(A172,'UNITCOST ITEMS (Data Entry)'!$A$3:$A$504,0),2),""))),""))</f>
        <v/>
      </c>
      <c r="C172" s="236" t="str">
        <f ca="1">IF(IFERROR(INDIRECT(CONCATENATE("'UNITCOST ITEMS (Data Entry)'!E",IFERROR(SUM(MATCH(A172,'UNITCOST ITEMS (Data Entry)'!$A$3:$A$504,0),2),""))),"")=0,"",IFERROR(INDIRECT(CONCATENATE("'UNITCOST ITEMS (Data Entry)'!E",IFERROR(SUM(MATCH(A172,'UNITCOST ITEMS (Data Entry)'!$A$3:$A$504,0),2),""))),""))</f>
        <v/>
      </c>
      <c r="D172" s="237"/>
      <c r="E172" s="159" t="str">
        <f ca="1">IF(IFERROR(INDIRECT(CONCATENATE("'UNITCOST ITEMS (Data Entry)'!F",IFERROR(SUM(MATCH(A172,'UNITCOST ITEMS (Data Entry)'!$A$3:$A$504,0),2),""))),"")=0,"",IFERROR(INDIRECT(CONCATENATE("'UNITCOST ITEMS (Data Entry)'!F",IFERROR(SUM(MATCH(A172,'UNITCOST ITEMS (Data Entry)'!$A$3:$A$504,0),2),""))),""))</f>
        <v/>
      </c>
      <c r="F172" s="159" t="str">
        <f ca="1">IF(IFERROR(INDIRECT(CONCATENATE("'UNITCOST ITEMS (Data Entry)'!G",IFERROR(SUM(MATCH(A172,'UNITCOST ITEMS (Data Entry)'!$A$3:$A$504,0),2),""))),"")=0,"",IFERROR(INDIRECT(CONCATENATE("'UNITCOST ITEMS (Data Entry)'!G",IFERROR(SUM(MATCH(A172,'UNITCOST ITEMS (Data Entry)'!$A$3:$A$504,0),2),""))),""))</f>
        <v/>
      </c>
      <c r="G172" s="152" t="str">
        <f ca="1">IF(IFERROR(INDIRECT(CONCATENATE("'UNITCOST ITEMS (Data Entry)'!H",IFERROR(SUM(MATCH(A172,'UNITCOST ITEMS (Data Entry)'!$A$3:$A$504,0),2),""))),"")=0,"",IFERROR(INDIRECT(CONCATENATE("'UNITCOST ITEMS (Data Entry)'!H",IFERROR(SUM(MATCH(A172,'UNITCOST ITEMS (Data Entry)'!$A$3:$A$504,0),2),""))),""))</f>
        <v/>
      </c>
      <c r="H172" s="152" t="str">
        <f ca="1">IF(IFERROR(INDIRECT(CONCATENATE("'UNITCOST ITEMS (Data Entry)'!I",IFERROR(SUM(MATCH(A172,'UNITCOST ITEMS (Data Entry)'!$A$3:$A$504,0),2),""))),"")=0,"",IFERROR(INDIRECT(CONCATENATE("'UNITCOST ITEMS (Data Entry)'!I",IFERROR(SUM(MATCH(A172,'UNITCOST ITEMS (Data Entry)'!$A$3:$A$504,0),2),""))),""))</f>
        <v/>
      </c>
      <c r="I172" s="153" t="str">
        <f ca="1">IF(K172=2,"",IF(IFERROR(INDIRECT(CONCATENATE("'UNITCOST ITEMS (Data Entry)'!J",IFERROR(SUM(MATCH(A172,'UNITCOST ITEMS (Data Entry)'!$A$3:$A$504,0),2),""))),"")=0,"",IFERROR(INDIRECT(CONCATENATE("'UNITCOST ITEMS (Data Entry)'!J",IFERROR(SUM(MATCH(A172,'UNITCOST ITEMS (Data Entry)'!$A$3:$A$504,0),2),""))),"")))</f>
        <v/>
      </c>
      <c r="J172" s="89"/>
      <c r="K172" s="149" t="str">
        <f ca="1">IF(IFERROR(INDIRECT(CONCATENATE("'UNITCOST ITEMS (Data Entry)'!C",IFERROR(SUM(MATCH(A172,'UNITCOST ITEMS (Data Entry)'!$A$3:$A$504,0),2),""))),"")=0,"",IFERROR(INDIRECT(CONCATENATE("'UNITCOST ITEMS (Data Entry)'!C",IFERROR(SUM(MATCH(A172,'UNITCOST ITEMS (Data Entry)'!$A$3:$A$504,0),2),""))),""))</f>
        <v/>
      </c>
      <c r="L172" s="85" t="str">
        <f t="shared" ca="1" si="4"/>
        <v/>
      </c>
    </row>
    <row r="173" spans="1:12" s="72" customFormat="1" ht="15" customHeight="1" x14ac:dyDescent="0.25">
      <c r="A173" s="148">
        <f t="shared" si="5"/>
        <v>165</v>
      </c>
      <c r="B173" s="156" t="str">
        <f ca="1">IF(IFERROR(INDIRECT(CONCATENATE("'UNITCOST ITEMS (Data Entry)'!D",IFERROR(SUM(MATCH(A173,'UNITCOST ITEMS (Data Entry)'!$A$3:$A$504,0),2),""))),"")=0,"",IFERROR(INDIRECT(CONCATENATE("'UNITCOST ITEMS (Data Entry)'!D",IFERROR(SUM(MATCH(A173,'UNITCOST ITEMS (Data Entry)'!$A$3:$A$504,0),2),""))),""))</f>
        <v/>
      </c>
      <c r="C173" s="236" t="str">
        <f ca="1">IF(IFERROR(INDIRECT(CONCATENATE("'UNITCOST ITEMS (Data Entry)'!E",IFERROR(SUM(MATCH(A173,'UNITCOST ITEMS (Data Entry)'!$A$3:$A$504,0),2),""))),"")=0,"",IFERROR(INDIRECT(CONCATENATE("'UNITCOST ITEMS (Data Entry)'!E",IFERROR(SUM(MATCH(A173,'UNITCOST ITEMS (Data Entry)'!$A$3:$A$504,0),2),""))),""))</f>
        <v/>
      </c>
      <c r="D173" s="237"/>
      <c r="E173" s="159" t="str">
        <f ca="1">IF(IFERROR(INDIRECT(CONCATENATE("'UNITCOST ITEMS (Data Entry)'!F",IFERROR(SUM(MATCH(A173,'UNITCOST ITEMS (Data Entry)'!$A$3:$A$504,0),2),""))),"")=0,"",IFERROR(INDIRECT(CONCATENATE("'UNITCOST ITEMS (Data Entry)'!F",IFERROR(SUM(MATCH(A173,'UNITCOST ITEMS (Data Entry)'!$A$3:$A$504,0),2),""))),""))</f>
        <v/>
      </c>
      <c r="F173" s="159" t="str">
        <f ca="1">IF(IFERROR(INDIRECT(CONCATENATE("'UNITCOST ITEMS (Data Entry)'!G",IFERROR(SUM(MATCH(A173,'UNITCOST ITEMS (Data Entry)'!$A$3:$A$504,0),2),""))),"")=0,"",IFERROR(INDIRECT(CONCATENATE("'UNITCOST ITEMS (Data Entry)'!G",IFERROR(SUM(MATCH(A173,'UNITCOST ITEMS (Data Entry)'!$A$3:$A$504,0),2),""))),""))</f>
        <v/>
      </c>
      <c r="G173" s="152" t="str">
        <f ca="1">IF(IFERROR(INDIRECT(CONCATENATE("'UNITCOST ITEMS (Data Entry)'!H",IFERROR(SUM(MATCH(A173,'UNITCOST ITEMS (Data Entry)'!$A$3:$A$504,0),2),""))),"")=0,"",IFERROR(INDIRECT(CONCATENATE("'UNITCOST ITEMS (Data Entry)'!H",IFERROR(SUM(MATCH(A173,'UNITCOST ITEMS (Data Entry)'!$A$3:$A$504,0),2),""))),""))</f>
        <v/>
      </c>
      <c r="H173" s="152" t="str">
        <f ca="1">IF(IFERROR(INDIRECT(CONCATENATE("'UNITCOST ITEMS (Data Entry)'!I",IFERROR(SUM(MATCH(A173,'UNITCOST ITEMS (Data Entry)'!$A$3:$A$504,0),2),""))),"")=0,"",IFERROR(INDIRECT(CONCATENATE("'UNITCOST ITEMS (Data Entry)'!I",IFERROR(SUM(MATCH(A173,'UNITCOST ITEMS (Data Entry)'!$A$3:$A$504,0),2),""))),""))</f>
        <v/>
      </c>
      <c r="I173" s="153" t="str">
        <f ca="1">IF(K173=2,"",IF(IFERROR(INDIRECT(CONCATENATE("'UNITCOST ITEMS (Data Entry)'!J",IFERROR(SUM(MATCH(A173,'UNITCOST ITEMS (Data Entry)'!$A$3:$A$504,0),2),""))),"")=0,"",IFERROR(INDIRECT(CONCATENATE("'UNITCOST ITEMS (Data Entry)'!J",IFERROR(SUM(MATCH(A173,'UNITCOST ITEMS (Data Entry)'!$A$3:$A$504,0),2),""))),"")))</f>
        <v/>
      </c>
      <c r="J173" s="89"/>
      <c r="K173" s="149" t="str">
        <f ca="1">IF(IFERROR(INDIRECT(CONCATENATE("'UNITCOST ITEMS (Data Entry)'!C",IFERROR(SUM(MATCH(A173,'UNITCOST ITEMS (Data Entry)'!$A$3:$A$504,0),2),""))),"")=0,"",IFERROR(INDIRECT(CONCATENATE("'UNITCOST ITEMS (Data Entry)'!C",IFERROR(SUM(MATCH(A173,'UNITCOST ITEMS (Data Entry)'!$A$3:$A$504,0),2),""))),""))</f>
        <v/>
      </c>
      <c r="L173" s="85" t="str">
        <f t="shared" ca="1" si="4"/>
        <v/>
      </c>
    </row>
    <row r="174" spans="1:12" s="72" customFormat="1" ht="15" customHeight="1" x14ac:dyDescent="0.25">
      <c r="A174" s="148">
        <f t="shared" si="5"/>
        <v>166</v>
      </c>
      <c r="B174" s="156" t="str">
        <f ca="1">IF(IFERROR(INDIRECT(CONCATENATE("'UNITCOST ITEMS (Data Entry)'!D",IFERROR(SUM(MATCH(A174,'UNITCOST ITEMS (Data Entry)'!$A$3:$A$504,0),2),""))),"")=0,"",IFERROR(INDIRECT(CONCATENATE("'UNITCOST ITEMS (Data Entry)'!D",IFERROR(SUM(MATCH(A174,'UNITCOST ITEMS (Data Entry)'!$A$3:$A$504,0),2),""))),""))</f>
        <v/>
      </c>
      <c r="C174" s="236" t="str">
        <f ca="1">IF(IFERROR(INDIRECT(CONCATENATE("'UNITCOST ITEMS (Data Entry)'!E",IFERROR(SUM(MATCH(A174,'UNITCOST ITEMS (Data Entry)'!$A$3:$A$504,0),2),""))),"")=0,"",IFERROR(INDIRECT(CONCATENATE("'UNITCOST ITEMS (Data Entry)'!E",IFERROR(SUM(MATCH(A174,'UNITCOST ITEMS (Data Entry)'!$A$3:$A$504,0),2),""))),""))</f>
        <v/>
      </c>
      <c r="D174" s="237"/>
      <c r="E174" s="159" t="str">
        <f ca="1">IF(IFERROR(INDIRECT(CONCATENATE("'UNITCOST ITEMS (Data Entry)'!F",IFERROR(SUM(MATCH(A174,'UNITCOST ITEMS (Data Entry)'!$A$3:$A$504,0),2),""))),"")=0,"",IFERROR(INDIRECT(CONCATENATE("'UNITCOST ITEMS (Data Entry)'!F",IFERROR(SUM(MATCH(A174,'UNITCOST ITEMS (Data Entry)'!$A$3:$A$504,0),2),""))),""))</f>
        <v/>
      </c>
      <c r="F174" s="159" t="str">
        <f ca="1">IF(IFERROR(INDIRECT(CONCATENATE("'UNITCOST ITEMS (Data Entry)'!G",IFERROR(SUM(MATCH(A174,'UNITCOST ITEMS (Data Entry)'!$A$3:$A$504,0),2),""))),"")=0,"",IFERROR(INDIRECT(CONCATENATE("'UNITCOST ITEMS (Data Entry)'!G",IFERROR(SUM(MATCH(A174,'UNITCOST ITEMS (Data Entry)'!$A$3:$A$504,0),2),""))),""))</f>
        <v/>
      </c>
      <c r="G174" s="152" t="str">
        <f ca="1">IF(IFERROR(INDIRECT(CONCATENATE("'UNITCOST ITEMS (Data Entry)'!H",IFERROR(SUM(MATCH(A174,'UNITCOST ITEMS (Data Entry)'!$A$3:$A$504,0),2),""))),"")=0,"",IFERROR(INDIRECT(CONCATENATE("'UNITCOST ITEMS (Data Entry)'!H",IFERROR(SUM(MATCH(A174,'UNITCOST ITEMS (Data Entry)'!$A$3:$A$504,0),2),""))),""))</f>
        <v/>
      </c>
      <c r="H174" s="152" t="str">
        <f ca="1">IF(IFERROR(INDIRECT(CONCATENATE("'UNITCOST ITEMS (Data Entry)'!I",IFERROR(SUM(MATCH(A174,'UNITCOST ITEMS (Data Entry)'!$A$3:$A$504,0),2),""))),"")=0,"",IFERROR(INDIRECT(CONCATENATE("'UNITCOST ITEMS (Data Entry)'!I",IFERROR(SUM(MATCH(A174,'UNITCOST ITEMS (Data Entry)'!$A$3:$A$504,0),2),""))),""))</f>
        <v/>
      </c>
      <c r="I174" s="153" t="str">
        <f ca="1">IF(K174=2,"",IF(IFERROR(INDIRECT(CONCATENATE("'UNITCOST ITEMS (Data Entry)'!J",IFERROR(SUM(MATCH(A174,'UNITCOST ITEMS (Data Entry)'!$A$3:$A$504,0),2),""))),"")=0,"",IFERROR(INDIRECT(CONCATENATE("'UNITCOST ITEMS (Data Entry)'!J",IFERROR(SUM(MATCH(A174,'UNITCOST ITEMS (Data Entry)'!$A$3:$A$504,0),2),""))),"")))</f>
        <v/>
      </c>
      <c r="J174" s="89"/>
      <c r="K174" s="149" t="str">
        <f ca="1">IF(IFERROR(INDIRECT(CONCATENATE("'UNITCOST ITEMS (Data Entry)'!C",IFERROR(SUM(MATCH(A174,'UNITCOST ITEMS (Data Entry)'!$A$3:$A$504,0),2),""))),"")=0,"",IFERROR(INDIRECT(CONCATENATE("'UNITCOST ITEMS (Data Entry)'!C",IFERROR(SUM(MATCH(A174,'UNITCOST ITEMS (Data Entry)'!$A$3:$A$504,0),2),""))),""))</f>
        <v/>
      </c>
      <c r="L174" s="85" t="str">
        <f t="shared" ca="1" si="4"/>
        <v/>
      </c>
    </row>
    <row r="175" spans="1:12" s="72" customFormat="1" ht="15" customHeight="1" x14ac:dyDescent="0.25">
      <c r="A175" s="148">
        <f t="shared" si="5"/>
        <v>167</v>
      </c>
      <c r="B175" s="156" t="str">
        <f ca="1">IF(IFERROR(INDIRECT(CONCATENATE("'UNITCOST ITEMS (Data Entry)'!D",IFERROR(SUM(MATCH(A175,'UNITCOST ITEMS (Data Entry)'!$A$3:$A$504,0),2),""))),"")=0,"",IFERROR(INDIRECT(CONCATENATE("'UNITCOST ITEMS (Data Entry)'!D",IFERROR(SUM(MATCH(A175,'UNITCOST ITEMS (Data Entry)'!$A$3:$A$504,0),2),""))),""))</f>
        <v/>
      </c>
      <c r="C175" s="236" t="str">
        <f ca="1">IF(IFERROR(INDIRECT(CONCATENATE("'UNITCOST ITEMS (Data Entry)'!E",IFERROR(SUM(MATCH(A175,'UNITCOST ITEMS (Data Entry)'!$A$3:$A$504,0),2),""))),"")=0,"",IFERROR(INDIRECT(CONCATENATE("'UNITCOST ITEMS (Data Entry)'!E",IFERROR(SUM(MATCH(A175,'UNITCOST ITEMS (Data Entry)'!$A$3:$A$504,0),2),""))),""))</f>
        <v/>
      </c>
      <c r="D175" s="237"/>
      <c r="E175" s="159" t="str">
        <f ca="1">IF(IFERROR(INDIRECT(CONCATENATE("'UNITCOST ITEMS (Data Entry)'!F",IFERROR(SUM(MATCH(A175,'UNITCOST ITEMS (Data Entry)'!$A$3:$A$504,0),2),""))),"")=0,"",IFERROR(INDIRECT(CONCATENATE("'UNITCOST ITEMS (Data Entry)'!F",IFERROR(SUM(MATCH(A175,'UNITCOST ITEMS (Data Entry)'!$A$3:$A$504,0),2),""))),""))</f>
        <v/>
      </c>
      <c r="F175" s="159" t="str">
        <f ca="1">IF(IFERROR(INDIRECT(CONCATENATE("'UNITCOST ITEMS (Data Entry)'!G",IFERROR(SUM(MATCH(A175,'UNITCOST ITEMS (Data Entry)'!$A$3:$A$504,0),2),""))),"")=0,"",IFERROR(INDIRECT(CONCATENATE("'UNITCOST ITEMS (Data Entry)'!G",IFERROR(SUM(MATCH(A175,'UNITCOST ITEMS (Data Entry)'!$A$3:$A$504,0),2),""))),""))</f>
        <v/>
      </c>
      <c r="G175" s="152" t="str">
        <f ca="1">IF(IFERROR(INDIRECT(CONCATENATE("'UNITCOST ITEMS (Data Entry)'!H",IFERROR(SUM(MATCH(A175,'UNITCOST ITEMS (Data Entry)'!$A$3:$A$504,0),2),""))),"")=0,"",IFERROR(INDIRECT(CONCATENATE("'UNITCOST ITEMS (Data Entry)'!H",IFERROR(SUM(MATCH(A175,'UNITCOST ITEMS (Data Entry)'!$A$3:$A$504,0),2),""))),""))</f>
        <v/>
      </c>
      <c r="H175" s="152" t="str">
        <f ca="1">IF(IFERROR(INDIRECT(CONCATENATE("'UNITCOST ITEMS (Data Entry)'!I",IFERROR(SUM(MATCH(A175,'UNITCOST ITEMS (Data Entry)'!$A$3:$A$504,0),2),""))),"")=0,"",IFERROR(INDIRECT(CONCATENATE("'UNITCOST ITEMS (Data Entry)'!I",IFERROR(SUM(MATCH(A175,'UNITCOST ITEMS (Data Entry)'!$A$3:$A$504,0),2),""))),""))</f>
        <v/>
      </c>
      <c r="I175" s="153" t="str">
        <f ca="1">IF(K175=2,"",IF(IFERROR(INDIRECT(CONCATENATE("'UNITCOST ITEMS (Data Entry)'!J",IFERROR(SUM(MATCH(A175,'UNITCOST ITEMS (Data Entry)'!$A$3:$A$504,0),2),""))),"")=0,"",IFERROR(INDIRECT(CONCATENATE("'UNITCOST ITEMS (Data Entry)'!J",IFERROR(SUM(MATCH(A175,'UNITCOST ITEMS (Data Entry)'!$A$3:$A$504,0),2),""))),"")))</f>
        <v/>
      </c>
      <c r="J175" s="89"/>
      <c r="K175" s="149" t="str">
        <f ca="1">IF(IFERROR(INDIRECT(CONCATENATE("'UNITCOST ITEMS (Data Entry)'!C",IFERROR(SUM(MATCH(A175,'UNITCOST ITEMS (Data Entry)'!$A$3:$A$504,0),2),""))),"")=0,"",IFERROR(INDIRECT(CONCATENATE("'UNITCOST ITEMS (Data Entry)'!C",IFERROR(SUM(MATCH(A175,'UNITCOST ITEMS (Data Entry)'!$A$3:$A$504,0),2),""))),""))</f>
        <v/>
      </c>
      <c r="L175" s="85" t="str">
        <f t="shared" ca="1" si="4"/>
        <v/>
      </c>
    </row>
    <row r="176" spans="1:12" s="72" customFormat="1" ht="15" customHeight="1" x14ac:dyDescent="0.25">
      <c r="A176" s="148">
        <f t="shared" si="5"/>
        <v>168</v>
      </c>
      <c r="B176" s="156" t="str">
        <f ca="1">IF(IFERROR(INDIRECT(CONCATENATE("'UNITCOST ITEMS (Data Entry)'!D",IFERROR(SUM(MATCH(A176,'UNITCOST ITEMS (Data Entry)'!$A$3:$A$504,0),2),""))),"")=0,"",IFERROR(INDIRECT(CONCATENATE("'UNITCOST ITEMS (Data Entry)'!D",IFERROR(SUM(MATCH(A176,'UNITCOST ITEMS (Data Entry)'!$A$3:$A$504,0),2),""))),""))</f>
        <v/>
      </c>
      <c r="C176" s="236" t="str">
        <f ca="1">IF(IFERROR(INDIRECT(CONCATENATE("'UNITCOST ITEMS (Data Entry)'!E",IFERROR(SUM(MATCH(A176,'UNITCOST ITEMS (Data Entry)'!$A$3:$A$504,0),2),""))),"")=0,"",IFERROR(INDIRECT(CONCATENATE("'UNITCOST ITEMS (Data Entry)'!E",IFERROR(SUM(MATCH(A176,'UNITCOST ITEMS (Data Entry)'!$A$3:$A$504,0),2),""))),""))</f>
        <v/>
      </c>
      <c r="D176" s="237"/>
      <c r="E176" s="159" t="str">
        <f ca="1">IF(IFERROR(INDIRECT(CONCATENATE("'UNITCOST ITEMS (Data Entry)'!F",IFERROR(SUM(MATCH(A176,'UNITCOST ITEMS (Data Entry)'!$A$3:$A$504,0),2),""))),"")=0,"",IFERROR(INDIRECT(CONCATENATE("'UNITCOST ITEMS (Data Entry)'!F",IFERROR(SUM(MATCH(A176,'UNITCOST ITEMS (Data Entry)'!$A$3:$A$504,0),2),""))),""))</f>
        <v/>
      </c>
      <c r="F176" s="159" t="str">
        <f ca="1">IF(IFERROR(INDIRECT(CONCATENATE("'UNITCOST ITEMS (Data Entry)'!G",IFERROR(SUM(MATCH(A176,'UNITCOST ITEMS (Data Entry)'!$A$3:$A$504,0),2),""))),"")=0,"",IFERROR(INDIRECT(CONCATENATE("'UNITCOST ITEMS (Data Entry)'!G",IFERROR(SUM(MATCH(A176,'UNITCOST ITEMS (Data Entry)'!$A$3:$A$504,0),2),""))),""))</f>
        <v/>
      </c>
      <c r="G176" s="152" t="str">
        <f ca="1">IF(IFERROR(INDIRECT(CONCATENATE("'UNITCOST ITEMS (Data Entry)'!H",IFERROR(SUM(MATCH(A176,'UNITCOST ITEMS (Data Entry)'!$A$3:$A$504,0),2),""))),"")=0,"",IFERROR(INDIRECT(CONCATENATE("'UNITCOST ITEMS (Data Entry)'!H",IFERROR(SUM(MATCH(A176,'UNITCOST ITEMS (Data Entry)'!$A$3:$A$504,0),2),""))),""))</f>
        <v/>
      </c>
      <c r="H176" s="152" t="str">
        <f ca="1">IF(IFERROR(INDIRECT(CONCATENATE("'UNITCOST ITEMS (Data Entry)'!I",IFERROR(SUM(MATCH(A176,'UNITCOST ITEMS (Data Entry)'!$A$3:$A$504,0),2),""))),"")=0,"",IFERROR(INDIRECT(CONCATENATE("'UNITCOST ITEMS (Data Entry)'!I",IFERROR(SUM(MATCH(A176,'UNITCOST ITEMS (Data Entry)'!$A$3:$A$504,0),2),""))),""))</f>
        <v/>
      </c>
      <c r="I176" s="153" t="str">
        <f ca="1">IF(K176=2,"",IF(IFERROR(INDIRECT(CONCATENATE("'UNITCOST ITEMS (Data Entry)'!J",IFERROR(SUM(MATCH(A176,'UNITCOST ITEMS (Data Entry)'!$A$3:$A$504,0),2),""))),"")=0,"",IFERROR(INDIRECT(CONCATENATE("'UNITCOST ITEMS (Data Entry)'!J",IFERROR(SUM(MATCH(A176,'UNITCOST ITEMS (Data Entry)'!$A$3:$A$504,0),2),""))),"")))</f>
        <v/>
      </c>
      <c r="J176" s="89"/>
      <c r="K176" s="149" t="str">
        <f ca="1">IF(IFERROR(INDIRECT(CONCATENATE("'UNITCOST ITEMS (Data Entry)'!C",IFERROR(SUM(MATCH(A176,'UNITCOST ITEMS (Data Entry)'!$A$3:$A$504,0),2),""))),"")=0,"",IFERROR(INDIRECT(CONCATENATE("'UNITCOST ITEMS (Data Entry)'!C",IFERROR(SUM(MATCH(A176,'UNITCOST ITEMS (Data Entry)'!$A$3:$A$504,0),2),""))),""))</f>
        <v/>
      </c>
      <c r="L176" s="85" t="str">
        <f t="shared" ca="1" si="4"/>
        <v/>
      </c>
    </row>
    <row r="177" spans="1:12" s="72" customFormat="1" ht="15" customHeight="1" x14ac:dyDescent="0.25">
      <c r="A177" s="148">
        <f t="shared" si="5"/>
        <v>169</v>
      </c>
      <c r="B177" s="156" t="str">
        <f ca="1">IF(IFERROR(INDIRECT(CONCATENATE("'UNITCOST ITEMS (Data Entry)'!D",IFERROR(SUM(MATCH(A177,'UNITCOST ITEMS (Data Entry)'!$A$3:$A$504,0),2),""))),"")=0,"",IFERROR(INDIRECT(CONCATENATE("'UNITCOST ITEMS (Data Entry)'!D",IFERROR(SUM(MATCH(A177,'UNITCOST ITEMS (Data Entry)'!$A$3:$A$504,0),2),""))),""))</f>
        <v/>
      </c>
      <c r="C177" s="236" t="str">
        <f ca="1">IF(IFERROR(INDIRECT(CONCATENATE("'UNITCOST ITEMS (Data Entry)'!E",IFERROR(SUM(MATCH(A177,'UNITCOST ITEMS (Data Entry)'!$A$3:$A$504,0),2),""))),"")=0,"",IFERROR(INDIRECT(CONCATENATE("'UNITCOST ITEMS (Data Entry)'!E",IFERROR(SUM(MATCH(A177,'UNITCOST ITEMS (Data Entry)'!$A$3:$A$504,0),2),""))),""))</f>
        <v/>
      </c>
      <c r="D177" s="237"/>
      <c r="E177" s="159" t="str">
        <f ca="1">IF(IFERROR(INDIRECT(CONCATENATE("'UNITCOST ITEMS (Data Entry)'!F",IFERROR(SUM(MATCH(A177,'UNITCOST ITEMS (Data Entry)'!$A$3:$A$504,0),2),""))),"")=0,"",IFERROR(INDIRECT(CONCATENATE("'UNITCOST ITEMS (Data Entry)'!F",IFERROR(SUM(MATCH(A177,'UNITCOST ITEMS (Data Entry)'!$A$3:$A$504,0),2),""))),""))</f>
        <v/>
      </c>
      <c r="F177" s="159" t="str">
        <f ca="1">IF(IFERROR(INDIRECT(CONCATENATE("'UNITCOST ITEMS (Data Entry)'!G",IFERROR(SUM(MATCH(A177,'UNITCOST ITEMS (Data Entry)'!$A$3:$A$504,0),2),""))),"")=0,"",IFERROR(INDIRECT(CONCATENATE("'UNITCOST ITEMS (Data Entry)'!G",IFERROR(SUM(MATCH(A177,'UNITCOST ITEMS (Data Entry)'!$A$3:$A$504,0),2),""))),""))</f>
        <v/>
      </c>
      <c r="G177" s="152" t="str">
        <f ca="1">IF(IFERROR(INDIRECT(CONCATENATE("'UNITCOST ITEMS (Data Entry)'!H",IFERROR(SUM(MATCH(A177,'UNITCOST ITEMS (Data Entry)'!$A$3:$A$504,0),2),""))),"")=0,"",IFERROR(INDIRECT(CONCATENATE("'UNITCOST ITEMS (Data Entry)'!H",IFERROR(SUM(MATCH(A177,'UNITCOST ITEMS (Data Entry)'!$A$3:$A$504,0),2),""))),""))</f>
        <v/>
      </c>
      <c r="H177" s="152" t="str">
        <f ca="1">IF(IFERROR(INDIRECT(CONCATENATE("'UNITCOST ITEMS (Data Entry)'!I",IFERROR(SUM(MATCH(A177,'UNITCOST ITEMS (Data Entry)'!$A$3:$A$504,0),2),""))),"")=0,"",IFERROR(INDIRECT(CONCATENATE("'UNITCOST ITEMS (Data Entry)'!I",IFERROR(SUM(MATCH(A177,'UNITCOST ITEMS (Data Entry)'!$A$3:$A$504,0),2),""))),""))</f>
        <v/>
      </c>
      <c r="I177" s="153" t="str">
        <f ca="1">IF(K177=2,"",IF(IFERROR(INDIRECT(CONCATENATE("'UNITCOST ITEMS (Data Entry)'!J",IFERROR(SUM(MATCH(A177,'UNITCOST ITEMS (Data Entry)'!$A$3:$A$504,0),2),""))),"")=0,"",IFERROR(INDIRECT(CONCATENATE("'UNITCOST ITEMS (Data Entry)'!J",IFERROR(SUM(MATCH(A177,'UNITCOST ITEMS (Data Entry)'!$A$3:$A$504,0),2),""))),"")))</f>
        <v/>
      </c>
      <c r="J177" s="89"/>
      <c r="K177" s="149" t="str">
        <f ca="1">IF(IFERROR(INDIRECT(CONCATENATE("'UNITCOST ITEMS (Data Entry)'!C",IFERROR(SUM(MATCH(A177,'UNITCOST ITEMS (Data Entry)'!$A$3:$A$504,0),2),""))),"")=0,"",IFERROR(INDIRECT(CONCATENATE("'UNITCOST ITEMS (Data Entry)'!C",IFERROR(SUM(MATCH(A177,'UNITCOST ITEMS (Data Entry)'!$A$3:$A$504,0),2),""))),""))</f>
        <v/>
      </c>
      <c r="L177" s="85" t="str">
        <f t="shared" ca="1" si="4"/>
        <v/>
      </c>
    </row>
    <row r="178" spans="1:12" s="72" customFormat="1" ht="15" customHeight="1" x14ac:dyDescent="0.25">
      <c r="A178" s="148">
        <f t="shared" si="5"/>
        <v>170</v>
      </c>
      <c r="B178" s="156" t="str">
        <f ca="1">IF(IFERROR(INDIRECT(CONCATENATE("'UNITCOST ITEMS (Data Entry)'!D",IFERROR(SUM(MATCH(A178,'UNITCOST ITEMS (Data Entry)'!$A$3:$A$504,0),2),""))),"")=0,"",IFERROR(INDIRECT(CONCATENATE("'UNITCOST ITEMS (Data Entry)'!D",IFERROR(SUM(MATCH(A178,'UNITCOST ITEMS (Data Entry)'!$A$3:$A$504,0),2),""))),""))</f>
        <v/>
      </c>
      <c r="C178" s="236" t="str">
        <f ca="1">IF(IFERROR(INDIRECT(CONCATENATE("'UNITCOST ITEMS (Data Entry)'!E",IFERROR(SUM(MATCH(A178,'UNITCOST ITEMS (Data Entry)'!$A$3:$A$504,0),2),""))),"")=0,"",IFERROR(INDIRECT(CONCATENATE("'UNITCOST ITEMS (Data Entry)'!E",IFERROR(SUM(MATCH(A178,'UNITCOST ITEMS (Data Entry)'!$A$3:$A$504,0),2),""))),""))</f>
        <v/>
      </c>
      <c r="D178" s="237"/>
      <c r="E178" s="159" t="str">
        <f ca="1">IF(IFERROR(INDIRECT(CONCATENATE("'UNITCOST ITEMS (Data Entry)'!F",IFERROR(SUM(MATCH(A178,'UNITCOST ITEMS (Data Entry)'!$A$3:$A$504,0),2),""))),"")=0,"",IFERROR(INDIRECT(CONCATENATE("'UNITCOST ITEMS (Data Entry)'!F",IFERROR(SUM(MATCH(A178,'UNITCOST ITEMS (Data Entry)'!$A$3:$A$504,0),2),""))),""))</f>
        <v/>
      </c>
      <c r="F178" s="159" t="str">
        <f ca="1">IF(IFERROR(INDIRECT(CONCATENATE("'UNITCOST ITEMS (Data Entry)'!G",IFERROR(SUM(MATCH(A178,'UNITCOST ITEMS (Data Entry)'!$A$3:$A$504,0),2),""))),"")=0,"",IFERROR(INDIRECT(CONCATENATE("'UNITCOST ITEMS (Data Entry)'!G",IFERROR(SUM(MATCH(A178,'UNITCOST ITEMS (Data Entry)'!$A$3:$A$504,0),2),""))),""))</f>
        <v/>
      </c>
      <c r="G178" s="152" t="str">
        <f ca="1">IF(IFERROR(INDIRECT(CONCATENATE("'UNITCOST ITEMS (Data Entry)'!H",IFERROR(SUM(MATCH(A178,'UNITCOST ITEMS (Data Entry)'!$A$3:$A$504,0),2),""))),"")=0,"",IFERROR(INDIRECT(CONCATENATE("'UNITCOST ITEMS (Data Entry)'!H",IFERROR(SUM(MATCH(A178,'UNITCOST ITEMS (Data Entry)'!$A$3:$A$504,0),2),""))),""))</f>
        <v/>
      </c>
      <c r="H178" s="152" t="str">
        <f ca="1">IF(IFERROR(INDIRECT(CONCATENATE("'UNITCOST ITEMS (Data Entry)'!I",IFERROR(SUM(MATCH(A178,'UNITCOST ITEMS (Data Entry)'!$A$3:$A$504,0),2),""))),"")=0,"",IFERROR(INDIRECT(CONCATENATE("'UNITCOST ITEMS (Data Entry)'!I",IFERROR(SUM(MATCH(A178,'UNITCOST ITEMS (Data Entry)'!$A$3:$A$504,0),2),""))),""))</f>
        <v/>
      </c>
      <c r="I178" s="153" t="str">
        <f ca="1">IF(K178=2,"",IF(IFERROR(INDIRECT(CONCATENATE("'UNITCOST ITEMS (Data Entry)'!J",IFERROR(SUM(MATCH(A178,'UNITCOST ITEMS (Data Entry)'!$A$3:$A$504,0),2),""))),"")=0,"",IFERROR(INDIRECT(CONCATENATE("'UNITCOST ITEMS (Data Entry)'!J",IFERROR(SUM(MATCH(A178,'UNITCOST ITEMS (Data Entry)'!$A$3:$A$504,0),2),""))),"")))</f>
        <v/>
      </c>
      <c r="J178" s="89"/>
      <c r="K178" s="149" t="str">
        <f ca="1">IF(IFERROR(INDIRECT(CONCATENATE("'UNITCOST ITEMS (Data Entry)'!C",IFERROR(SUM(MATCH(A178,'UNITCOST ITEMS (Data Entry)'!$A$3:$A$504,0),2),""))),"")=0,"",IFERROR(INDIRECT(CONCATENATE("'UNITCOST ITEMS (Data Entry)'!C",IFERROR(SUM(MATCH(A178,'UNITCOST ITEMS (Data Entry)'!$A$3:$A$504,0),2),""))),""))</f>
        <v/>
      </c>
      <c r="L178" s="85" t="str">
        <f t="shared" ca="1" si="4"/>
        <v/>
      </c>
    </row>
    <row r="179" spans="1:12" s="72" customFormat="1" ht="15" customHeight="1" x14ac:dyDescent="0.25">
      <c r="A179" s="148">
        <f t="shared" si="5"/>
        <v>171</v>
      </c>
      <c r="B179" s="156" t="str">
        <f ca="1">IF(IFERROR(INDIRECT(CONCATENATE("'UNITCOST ITEMS (Data Entry)'!D",IFERROR(SUM(MATCH(A179,'UNITCOST ITEMS (Data Entry)'!$A$3:$A$504,0),2),""))),"")=0,"",IFERROR(INDIRECT(CONCATENATE("'UNITCOST ITEMS (Data Entry)'!D",IFERROR(SUM(MATCH(A179,'UNITCOST ITEMS (Data Entry)'!$A$3:$A$504,0),2),""))),""))</f>
        <v/>
      </c>
      <c r="C179" s="236" t="str">
        <f ca="1">IF(IFERROR(INDIRECT(CONCATENATE("'UNITCOST ITEMS (Data Entry)'!E",IFERROR(SUM(MATCH(A179,'UNITCOST ITEMS (Data Entry)'!$A$3:$A$504,0),2),""))),"")=0,"",IFERROR(INDIRECT(CONCATENATE("'UNITCOST ITEMS (Data Entry)'!E",IFERROR(SUM(MATCH(A179,'UNITCOST ITEMS (Data Entry)'!$A$3:$A$504,0),2),""))),""))</f>
        <v/>
      </c>
      <c r="D179" s="237"/>
      <c r="E179" s="159" t="str">
        <f ca="1">IF(IFERROR(INDIRECT(CONCATENATE("'UNITCOST ITEMS (Data Entry)'!F",IFERROR(SUM(MATCH(A179,'UNITCOST ITEMS (Data Entry)'!$A$3:$A$504,0),2),""))),"")=0,"",IFERROR(INDIRECT(CONCATENATE("'UNITCOST ITEMS (Data Entry)'!F",IFERROR(SUM(MATCH(A179,'UNITCOST ITEMS (Data Entry)'!$A$3:$A$504,0),2),""))),""))</f>
        <v/>
      </c>
      <c r="F179" s="159" t="str">
        <f ca="1">IF(IFERROR(INDIRECT(CONCATENATE("'UNITCOST ITEMS (Data Entry)'!G",IFERROR(SUM(MATCH(A179,'UNITCOST ITEMS (Data Entry)'!$A$3:$A$504,0),2),""))),"")=0,"",IFERROR(INDIRECT(CONCATENATE("'UNITCOST ITEMS (Data Entry)'!G",IFERROR(SUM(MATCH(A179,'UNITCOST ITEMS (Data Entry)'!$A$3:$A$504,0),2),""))),""))</f>
        <v/>
      </c>
      <c r="G179" s="152" t="str">
        <f ca="1">IF(IFERROR(INDIRECT(CONCATENATE("'UNITCOST ITEMS (Data Entry)'!H",IFERROR(SUM(MATCH(A179,'UNITCOST ITEMS (Data Entry)'!$A$3:$A$504,0),2),""))),"")=0,"",IFERROR(INDIRECT(CONCATENATE("'UNITCOST ITEMS (Data Entry)'!H",IFERROR(SUM(MATCH(A179,'UNITCOST ITEMS (Data Entry)'!$A$3:$A$504,0),2),""))),""))</f>
        <v/>
      </c>
      <c r="H179" s="152" t="str">
        <f ca="1">IF(IFERROR(INDIRECT(CONCATENATE("'UNITCOST ITEMS (Data Entry)'!I",IFERROR(SUM(MATCH(A179,'UNITCOST ITEMS (Data Entry)'!$A$3:$A$504,0),2),""))),"")=0,"",IFERROR(INDIRECT(CONCATENATE("'UNITCOST ITEMS (Data Entry)'!I",IFERROR(SUM(MATCH(A179,'UNITCOST ITEMS (Data Entry)'!$A$3:$A$504,0),2),""))),""))</f>
        <v/>
      </c>
      <c r="I179" s="153" t="str">
        <f ca="1">IF(K179=2,"",IF(IFERROR(INDIRECT(CONCATENATE("'UNITCOST ITEMS (Data Entry)'!J",IFERROR(SUM(MATCH(A179,'UNITCOST ITEMS (Data Entry)'!$A$3:$A$504,0),2),""))),"")=0,"",IFERROR(INDIRECT(CONCATENATE("'UNITCOST ITEMS (Data Entry)'!J",IFERROR(SUM(MATCH(A179,'UNITCOST ITEMS (Data Entry)'!$A$3:$A$504,0),2),""))),"")))</f>
        <v/>
      </c>
      <c r="J179" s="89"/>
      <c r="K179" s="149" t="str">
        <f ca="1">IF(IFERROR(INDIRECT(CONCATENATE("'UNITCOST ITEMS (Data Entry)'!C",IFERROR(SUM(MATCH(A179,'UNITCOST ITEMS (Data Entry)'!$A$3:$A$504,0),2),""))),"")=0,"",IFERROR(INDIRECT(CONCATENATE("'UNITCOST ITEMS (Data Entry)'!C",IFERROR(SUM(MATCH(A179,'UNITCOST ITEMS (Data Entry)'!$A$3:$A$504,0),2),""))),""))</f>
        <v/>
      </c>
      <c r="L179" s="85" t="str">
        <f t="shared" ca="1" si="4"/>
        <v/>
      </c>
    </row>
    <row r="180" spans="1:12" s="72" customFormat="1" ht="15" customHeight="1" x14ac:dyDescent="0.25">
      <c r="A180" s="148">
        <f t="shared" si="5"/>
        <v>172</v>
      </c>
      <c r="B180" s="156" t="str">
        <f ca="1">IF(IFERROR(INDIRECT(CONCATENATE("'UNITCOST ITEMS (Data Entry)'!D",IFERROR(SUM(MATCH(A180,'UNITCOST ITEMS (Data Entry)'!$A$3:$A$504,0),2),""))),"")=0,"",IFERROR(INDIRECT(CONCATENATE("'UNITCOST ITEMS (Data Entry)'!D",IFERROR(SUM(MATCH(A180,'UNITCOST ITEMS (Data Entry)'!$A$3:$A$504,0),2),""))),""))</f>
        <v/>
      </c>
      <c r="C180" s="236" t="str">
        <f ca="1">IF(IFERROR(INDIRECT(CONCATENATE("'UNITCOST ITEMS (Data Entry)'!E",IFERROR(SUM(MATCH(A180,'UNITCOST ITEMS (Data Entry)'!$A$3:$A$504,0),2),""))),"")=0,"",IFERROR(INDIRECT(CONCATENATE("'UNITCOST ITEMS (Data Entry)'!E",IFERROR(SUM(MATCH(A180,'UNITCOST ITEMS (Data Entry)'!$A$3:$A$504,0),2),""))),""))</f>
        <v/>
      </c>
      <c r="D180" s="237"/>
      <c r="E180" s="159" t="str">
        <f ca="1">IF(IFERROR(INDIRECT(CONCATENATE("'UNITCOST ITEMS (Data Entry)'!F",IFERROR(SUM(MATCH(A180,'UNITCOST ITEMS (Data Entry)'!$A$3:$A$504,0),2),""))),"")=0,"",IFERROR(INDIRECT(CONCATENATE("'UNITCOST ITEMS (Data Entry)'!F",IFERROR(SUM(MATCH(A180,'UNITCOST ITEMS (Data Entry)'!$A$3:$A$504,0),2),""))),""))</f>
        <v/>
      </c>
      <c r="F180" s="159" t="str">
        <f ca="1">IF(IFERROR(INDIRECT(CONCATENATE("'UNITCOST ITEMS (Data Entry)'!G",IFERROR(SUM(MATCH(A180,'UNITCOST ITEMS (Data Entry)'!$A$3:$A$504,0),2),""))),"")=0,"",IFERROR(INDIRECT(CONCATENATE("'UNITCOST ITEMS (Data Entry)'!G",IFERROR(SUM(MATCH(A180,'UNITCOST ITEMS (Data Entry)'!$A$3:$A$504,0),2),""))),""))</f>
        <v/>
      </c>
      <c r="G180" s="152" t="str">
        <f ca="1">IF(IFERROR(INDIRECT(CONCATENATE("'UNITCOST ITEMS (Data Entry)'!H",IFERROR(SUM(MATCH(A180,'UNITCOST ITEMS (Data Entry)'!$A$3:$A$504,0),2),""))),"")=0,"",IFERROR(INDIRECT(CONCATENATE("'UNITCOST ITEMS (Data Entry)'!H",IFERROR(SUM(MATCH(A180,'UNITCOST ITEMS (Data Entry)'!$A$3:$A$504,0),2),""))),""))</f>
        <v/>
      </c>
      <c r="H180" s="152" t="str">
        <f ca="1">IF(IFERROR(INDIRECT(CONCATENATE("'UNITCOST ITEMS (Data Entry)'!I",IFERROR(SUM(MATCH(A180,'UNITCOST ITEMS (Data Entry)'!$A$3:$A$504,0),2),""))),"")=0,"",IFERROR(INDIRECT(CONCATENATE("'UNITCOST ITEMS (Data Entry)'!I",IFERROR(SUM(MATCH(A180,'UNITCOST ITEMS (Data Entry)'!$A$3:$A$504,0),2),""))),""))</f>
        <v/>
      </c>
      <c r="I180" s="153" t="str">
        <f ca="1">IF(K180=2,"",IF(IFERROR(INDIRECT(CONCATENATE("'UNITCOST ITEMS (Data Entry)'!J",IFERROR(SUM(MATCH(A180,'UNITCOST ITEMS (Data Entry)'!$A$3:$A$504,0),2),""))),"")=0,"",IFERROR(INDIRECT(CONCATENATE("'UNITCOST ITEMS (Data Entry)'!J",IFERROR(SUM(MATCH(A180,'UNITCOST ITEMS (Data Entry)'!$A$3:$A$504,0),2),""))),"")))</f>
        <v/>
      </c>
      <c r="J180" s="89"/>
      <c r="K180" s="149" t="str">
        <f ca="1">IF(IFERROR(INDIRECT(CONCATENATE("'UNITCOST ITEMS (Data Entry)'!C",IFERROR(SUM(MATCH(A180,'UNITCOST ITEMS (Data Entry)'!$A$3:$A$504,0),2),""))),"")=0,"",IFERROR(INDIRECT(CONCATENATE("'UNITCOST ITEMS (Data Entry)'!C",IFERROR(SUM(MATCH(A180,'UNITCOST ITEMS (Data Entry)'!$A$3:$A$504,0),2),""))),""))</f>
        <v/>
      </c>
      <c r="L180" s="85" t="str">
        <f t="shared" ca="1" si="4"/>
        <v/>
      </c>
    </row>
    <row r="181" spans="1:12" s="72" customFormat="1" ht="15" customHeight="1" x14ac:dyDescent="0.25">
      <c r="A181" s="148">
        <f t="shared" si="5"/>
        <v>173</v>
      </c>
      <c r="B181" s="156" t="str">
        <f ca="1">IF(IFERROR(INDIRECT(CONCATENATE("'UNITCOST ITEMS (Data Entry)'!D",IFERROR(SUM(MATCH(A181,'UNITCOST ITEMS (Data Entry)'!$A$3:$A$504,0),2),""))),"")=0,"",IFERROR(INDIRECT(CONCATENATE("'UNITCOST ITEMS (Data Entry)'!D",IFERROR(SUM(MATCH(A181,'UNITCOST ITEMS (Data Entry)'!$A$3:$A$504,0),2),""))),""))</f>
        <v/>
      </c>
      <c r="C181" s="236" t="str">
        <f ca="1">IF(IFERROR(INDIRECT(CONCATENATE("'UNITCOST ITEMS (Data Entry)'!E",IFERROR(SUM(MATCH(A181,'UNITCOST ITEMS (Data Entry)'!$A$3:$A$504,0),2),""))),"")=0,"",IFERROR(INDIRECT(CONCATENATE("'UNITCOST ITEMS (Data Entry)'!E",IFERROR(SUM(MATCH(A181,'UNITCOST ITEMS (Data Entry)'!$A$3:$A$504,0),2),""))),""))</f>
        <v/>
      </c>
      <c r="D181" s="237"/>
      <c r="E181" s="159" t="str">
        <f ca="1">IF(IFERROR(INDIRECT(CONCATENATE("'UNITCOST ITEMS (Data Entry)'!F",IFERROR(SUM(MATCH(A181,'UNITCOST ITEMS (Data Entry)'!$A$3:$A$504,0),2),""))),"")=0,"",IFERROR(INDIRECT(CONCATENATE("'UNITCOST ITEMS (Data Entry)'!F",IFERROR(SUM(MATCH(A181,'UNITCOST ITEMS (Data Entry)'!$A$3:$A$504,0),2),""))),""))</f>
        <v/>
      </c>
      <c r="F181" s="159" t="str">
        <f ca="1">IF(IFERROR(INDIRECT(CONCATENATE("'UNITCOST ITEMS (Data Entry)'!G",IFERROR(SUM(MATCH(A181,'UNITCOST ITEMS (Data Entry)'!$A$3:$A$504,0),2),""))),"")=0,"",IFERROR(INDIRECT(CONCATENATE("'UNITCOST ITEMS (Data Entry)'!G",IFERROR(SUM(MATCH(A181,'UNITCOST ITEMS (Data Entry)'!$A$3:$A$504,0),2),""))),""))</f>
        <v/>
      </c>
      <c r="G181" s="152" t="str">
        <f ca="1">IF(IFERROR(INDIRECT(CONCATENATE("'UNITCOST ITEMS (Data Entry)'!H",IFERROR(SUM(MATCH(A181,'UNITCOST ITEMS (Data Entry)'!$A$3:$A$504,0),2),""))),"")=0,"",IFERROR(INDIRECT(CONCATENATE("'UNITCOST ITEMS (Data Entry)'!H",IFERROR(SUM(MATCH(A181,'UNITCOST ITEMS (Data Entry)'!$A$3:$A$504,0),2),""))),""))</f>
        <v/>
      </c>
      <c r="H181" s="152" t="str">
        <f ca="1">IF(IFERROR(INDIRECT(CONCATENATE("'UNITCOST ITEMS (Data Entry)'!I",IFERROR(SUM(MATCH(A181,'UNITCOST ITEMS (Data Entry)'!$A$3:$A$504,0),2),""))),"")=0,"",IFERROR(INDIRECT(CONCATENATE("'UNITCOST ITEMS (Data Entry)'!I",IFERROR(SUM(MATCH(A181,'UNITCOST ITEMS (Data Entry)'!$A$3:$A$504,0),2),""))),""))</f>
        <v/>
      </c>
      <c r="I181" s="153" t="str">
        <f ca="1">IF(K181=2,"",IF(IFERROR(INDIRECT(CONCATENATE("'UNITCOST ITEMS (Data Entry)'!J",IFERROR(SUM(MATCH(A181,'UNITCOST ITEMS (Data Entry)'!$A$3:$A$504,0),2),""))),"")=0,"",IFERROR(INDIRECT(CONCATENATE("'UNITCOST ITEMS (Data Entry)'!J",IFERROR(SUM(MATCH(A181,'UNITCOST ITEMS (Data Entry)'!$A$3:$A$504,0),2),""))),"")))</f>
        <v/>
      </c>
      <c r="J181" s="89"/>
      <c r="K181" s="149" t="str">
        <f ca="1">IF(IFERROR(INDIRECT(CONCATENATE("'UNITCOST ITEMS (Data Entry)'!C",IFERROR(SUM(MATCH(A181,'UNITCOST ITEMS (Data Entry)'!$A$3:$A$504,0),2),""))),"")=0,"",IFERROR(INDIRECT(CONCATENATE("'UNITCOST ITEMS (Data Entry)'!C",IFERROR(SUM(MATCH(A181,'UNITCOST ITEMS (Data Entry)'!$A$3:$A$504,0),2),""))),""))</f>
        <v/>
      </c>
      <c r="L181" s="85" t="str">
        <f t="shared" ca="1" si="4"/>
        <v/>
      </c>
    </row>
    <row r="182" spans="1:12" s="72" customFormat="1" ht="15" customHeight="1" x14ac:dyDescent="0.25">
      <c r="A182" s="148">
        <f t="shared" si="5"/>
        <v>174</v>
      </c>
      <c r="B182" s="156" t="str">
        <f ca="1">IF(IFERROR(INDIRECT(CONCATENATE("'UNITCOST ITEMS (Data Entry)'!D",IFERROR(SUM(MATCH(A182,'UNITCOST ITEMS (Data Entry)'!$A$3:$A$504,0),2),""))),"")=0,"",IFERROR(INDIRECT(CONCATENATE("'UNITCOST ITEMS (Data Entry)'!D",IFERROR(SUM(MATCH(A182,'UNITCOST ITEMS (Data Entry)'!$A$3:$A$504,0),2),""))),""))</f>
        <v/>
      </c>
      <c r="C182" s="236" t="str">
        <f ca="1">IF(IFERROR(INDIRECT(CONCATENATE("'UNITCOST ITEMS (Data Entry)'!E",IFERROR(SUM(MATCH(A182,'UNITCOST ITEMS (Data Entry)'!$A$3:$A$504,0),2),""))),"")=0,"",IFERROR(INDIRECT(CONCATENATE("'UNITCOST ITEMS (Data Entry)'!E",IFERROR(SUM(MATCH(A182,'UNITCOST ITEMS (Data Entry)'!$A$3:$A$504,0),2),""))),""))</f>
        <v/>
      </c>
      <c r="D182" s="237"/>
      <c r="E182" s="159" t="str">
        <f ca="1">IF(IFERROR(INDIRECT(CONCATENATE("'UNITCOST ITEMS (Data Entry)'!F",IFERROR(SUM(MATCH(A182,'UNITCOST ITEMS (Data Entry)'!$A$3:$A$504,0),2),""))),"")=0,"",IFERROR(INDIRECT(CONCATENATE("'UNITCOST ITEMS (Data Entry)'!F",IFERROR(SUM(MATCH(A182,'UNITCOST ITEMS (Data Entry)'!$A$3:$A$504,0),2),""))),""))</f>
        <v/>
      </c>
      <c r="F182" s="159" t="str">
        <f ca="1">IF(IFERROR(INDIRECT(CONCATENATE("'UNITCOST ITEMS (Data Entry)'!G",IFERROR(SUM(MATCH(A182,'UNITCOST ITEMS (Data Entry)'!$A$3:$A$504,0),2),""))),"")=0,"",IFERROR(INDIRECT(CONCATENATE("'UNITCOST ITEMS (Data Entry)'!G",IFERROR(SUM(MATCH(A182,'UNITCOST ITEMS (Data Entry)'!$A$3:$A$504,0),2),""))),""))</f>
        <v/>
      </c>
      <c r="G182" s="152" t="str">
        <f ca="1">IF(IFERROR(INDIRECT(CONCATENATE("'UNITCOST ITEMS (Data Entry)'!H",IFERROR(SUM(MATCH(A182,'UNITCOST ITEMS (Data Entry)'!$A$3:$A$504,0),2),""))),"")=0,"",IFERROR(INDIRECT(CONCATENATE("'UNITCOST ITEMS (Data Entry)'!H",IFERROR(SUM(MATCH(A182,'UNITCOST ITEMS (Data Entry)'!$A$3:$A$504,0),2),""))),""))</f>
        <v/>
      </c>
      <c r="H182" s="152" t="str">
        <f ca="1">IF(IFERROR(INDIRECT(CONCATENATE("'UNITCOST ITEMS (Data Entry)'!I",IFERROR(SUM(MATCH(A182,'UNITCOST ITEMS (Data Entry)'!$A$3:$A$504,0),2),""))),"")=0,"",IFERROR(INDIRECT(CONCATENATE("'UNITCOST ITEMS (Data Entry)'!I",IFERROR(SUM(MATCH(A182,'UNITCOST ITEMS (Data Entry)'!$A$3:$A$504,0),2),""))),""))</f>
        <v/>
      </c>
      <c r="I182" s="153" t="str">
        <f ca="1">IF(K182=2,"",IF(IFERROR(INDIRECT(CONCATENATE("'UNITCOST ITEMS (Data Entry)'!J",IFERROR(SUM(MATCH(A182,'UNITCOST ITEMS (Data Entry)'!$A$3:$A$504,0),2),""))),"")=0,"",IFERROR(INDIRECT(CONCATENATE("'UNITCOST ITEMS (Data Entry)'!J",IFERROR(SUM(MATCH(A182,'UNITCOST ITEMS (Data Entry)'!$A$3:$A$504,0),2),""))),"")))</f>
        <v/>
      </c>
      <c r="J182" s="89"/>
      <c r="K182" s="149" t="str">
        <f ca="1">IF(IFERROR(INDIRECT(CONCATENATE("'UNITCOST ITEMS (Data Entry)'!C",IFERROR(SUM(MATCH(A182,'UNITCOST ITEMS (Data Entry)'!$A$3:$A$504,0),2),""))),"")=0,"",IFERROR(INDIRECT(CONCATENATE("'UNITCOST ITEMS (Data Entry)'!C",IFERROR(SUM(MATCH(A182,'UNITCOST ITEMS (Data Entry)'!$A$3:$A$504,0),2),""))),""))</f>
        <v/>
      </c>
      <c r="L182" s="85" t="str">
        <f t="shared" ca="1" si="4"/>
        <v/>
      </c>
    </row>
    <row r="183" spans="1:12" s="72" customFormat="1" ht="15" customHeight="1" x14ac:dyDescent="0.25">
      <c r="A183" s="148">
        <f t="shared" si="5"/>
        <v>175</v>
      </c>
      <c r="B183" s="156" t="str">
        <f ca="1">IF(IFERROR(INDIRECT(CONCATENATE("'UNITCOST ITEMS (Data Entry)'!D",IFERROR(SUM(MATCH(A183,'UNITCOST ITEMS (Data Entry)'!$A$3:$A$504,0),2),""))),"")=0,"",IFERROR(INDIRECT(CONCATENATE("'UNITCOST ITEMS (Data Entry)'!D",IFERROR(SUM(MATCH(A183,'UNITCOST ITEMS (Data Entry)'!$A$3:$A$504,0),2),""))),""))</f>
        <v/>
      </c>
      <c r="C183" s="236" t="str">
        <f ca="1">IF(IFERROR(INDIRECT(CONCATENATE("'UNITCOST ITEMS (Data Entry)'!E",IFERROR(SUM(MATCH(A183,'UNITCOST ITEMS (Data Entry)'!$A$3:$A$504,0),2),""))),"")=0,"",IFERROR(INDIRECT(CONCATENATE("'UNITCOST ITEMS (Data Entry)'!E",IFERROR(SUM(MATCH(A183,'UNITCOST ITEMS (Data Entry)'!$A$3:$A$504,0),2),""))),""))</f>
        <v/>
      </c>
      <c r="D183" s="237"/>
      <c r="E183" s="159" t="str">
        <f ca="1">IF(IFERROR(INDIRECT(CONCATENATE("'UNITCOST ITEMS (Data Entry)'!F",IFERROR(SUM(MATCH(A183,'UNITCOST ITEMS (Data Entry)'!$A$3:$A$504,0),2),""))),"")=0,"",IFERROR(INDIRECT(CONCATENATE("'UNITCOST ITEMS (Data Entry)'!F",IFERROR(SUM(MATCH(A183,'UNITCOST ITEMS (Data Entry)'!$A$3:$A$504,0),2),""))),""))</f>
        <v/>
      </c>
      <c r="F183" s="159" t="str">
        <f ca="1">IF(IFERROR(INDIRECT(CONCATENATE("'UNITCOST ITEMS (Data Entry)'!G",IFERROR(SUM(MATCH(A183,'UNITCOST ITEMS (Data Entry)'!$A$3:$A$504,0),2),""))),"")=0,"",IFERROR(INDIRECT(CONCATENATE("'UNITCOST ITEMS (Data Entry)'!G",IFERROR(SUM(MATCH(A183,'UNITCOST ITEMS (Data Entry)'!$A$3:$A$504,0),2),""))),""))</f>
        <v/>
      </c>
      <c r="G183" s="152" t="str">
        <f ca="1">IF(IFERROR(INDIRECT(CONCATENATE("'UNITCOST ITEMS (Data Entry)'!H",IFERROR(SUM(MATCH(A183,'UNITCOST ITEMS (Data Entry)'!$A$3:$A$504,0),2),""))),"")=0,"",IFERROR(INDIRECT(CONCATENATE("'UNITCOST ITEMS (Data Entry)'!H",IFERROR(SUM(MATCH(A183,'UNITCOST ITEMS (Data Entry)'!$A$3:$A$504,0),2),""))),""))</f>
        <v/>
      </c>
      <c r="H183" s="152" t="str">
        <f ca="1">IF(IFERROR(INDIRECT(CONCATENATE("'UNITCOST ITEMS (Data Entry)'!I",IFERROR(SUM(MATCH(A183,'UNITCOST ITEMS (Data Entry)'!$A$3:$A$504,0),2),""))),"")=0,"",IFERROR(INDIRECT(CONCATENATE("'UNITCOST ITEMS (Data Entry)'!I",IFERROR(SUM(MATCH(A183,'UNITCOST ITEMS (Data Entry)'!$A$3:$A$504,0),2),""))),""))</f>
        <v/>
      </c>
      <c r="I183" s="153" t="str">
        <f ca="1">IF(K183=2,"",IF(IFERROR(INDIRECT(CONCATENATE("'UNITCOST ITEMS (Data Entry)'!J",IFERROR(SUM(MATCH(A183,'UNITCOST ITEMS (Data Entry)'!$A$3:$A$504,0),2),""))),"")=0,"",IFERROR(INDIRECT(CONCATENATE("'UNITCOST ITEMS (Data Entry)'!J",IFERROR(SUM(MATCH(A183,'UNITCOST ITEMS (Data Entry)'!$A$3:$A$504,0),2),""))),"")))</f>
        <v/>
      </c>
      <c r="J183" s="89"/>
      <c r="K183" s="149" t="str">
        <f ca="1">IF(IFERROR(INDIRECT(CONCATENATE("'UNITCOST ITEMS (Data Entry)'!C",IFERROR(SUM(MATCH(A183,'UNITCOST ITEMS (Data Entry)'!$A$3:$A$504,0),2),""))),"")=0,"",IFERROR(INDIRECT(CONCATENATE("'UNITCOST ITEMS (Data Entry)'!C",IFERROR(SUM(MATCH(A183,'UNITCOST ITEMS (Data Entry)'!$A$3:$A$504,0),2),""))),""))</f>
        <v/>
      </c>
      <c r="L183" s="85" t="str">
        <f t="shared" ca="1" si="4"/>
        <v/>
      </c>
    </row>
    <row r="184" spans="1:12" s="72" customFormat="1" ht="15" customHeight="1" x14ac:dyDescent="0.25">
      <c r="A184" s="148">
        <f t="shared" si="5"/>
        <v>176</v>
      </c>
      <c r="B184" s="156" t="str">
        <f ca="1">IF(IFERROR(INDIRECT(CONCATENATE("'UNITCOST ITEMS (Data Entry)'!D",IFERROR(SUM(MATCH(A184,'UNITCOST ITEMS (Data Entry)'!$A$3:$A$504,0),2),""))),"")=0,"",IFERROR(INDIRECT(CONCATENATE("'UNITCOST ITEMS (Data Entry)'!D",IFERROR(SUM(MATCH(A184,'UNITCOST ITEMS (Data Entry)'!$A$3:$A$504,0),2),""))),""))</f>
        <v/>
      </c>
      <c r="C184" s="236" t="str">
        <f ca="1">IF(IFERROR(INDIRECT(CONCATENATE("'UNITCOST ITEMS (Data Entry)'!E",IFERROR(SUM(MATCH(A184,'UNITCOST ITEMS (Data Entry)'!$A$3:$A$504,0),2),""))),"")=0,"",IFERROR(INDIRECT(CONCATENATE("'UNITCOST ITEMS (Data Entry)'!E",IFERROR(SUM(MATCH(A184,'UNITCOST ITEMS (Data Entry)'!$A$3:$A$504,0),2),""))),""))</f>
        <v/>
      </c>
      <c r="D184" s="237"/>
      <c r="E184" s="159" t="str">
        <f ca="1">IF(IFERROR(INDIRECT(CONCATENATE("'UNITCOST ITEMS (Data Entry)'!F",IFERROR(SUM(MATCH(A184,'UNITCOST ITEMS (Data Entry)'!$A$3:$A$504,0),2),""))),"")=0,"",IFERROR(INDIRECT(CONCATENATE("'UNITCOST ITEMS (Data Entry)'!F",IFERROR(SUM(MATCH(A184,'UNITCOST ITEMS (Data Entry)'!$A$3:$A$504,0),2),""))),""))</f>
        <v/>
      </c>
      <c r="F184" s="159" t="str">
        <f ca="1">IF(IFERROR(INDIRECT(CONCATENATE("'UNITCOST ITEMS (Data Entry)'!G",IFERROR(SUM(MATCH(A184,'UNITCOST ITEMS (Data Entry)'!$A$3:$A$504,0),2),""))),"")=0,"",IFERROR(INDIRECT(CONCATENATE("'UNITCOST ITEMS (Data Entry)'!G",IFERROR(SUM(MATCH(A184,'UNITCOST ITEMS (Data Entry)'!$A$3:$A$504,0),2),""))),""))</f>
        <v/>
      </c>
      <c r="G184" s="152" t="str">
        <f ca="1">IF(IFERROR(INDIRECT(CONCATENATE("'UNITCOST ITEMS (Data Entry)'!H",IFERROR(SUM(MATCH(A184,'UNITCOST ITEMS (Data Entry)'!$A$3:$A$504,0),2),""))),"")=0,"",IFERROR(INDIRECT(CONCATENATE("'UNITCOST ITEMS (Data Entry)'!H",IFERROR(SUM(MATCH(A184,'UNITCOST ITEMS (Data Entry)'!$A$3:$A$504,0),2),""))),""))</f>
        <v/>
      </c>
      <c r="H184" s="152" t="str">
        <f ca="1">IF(IFERROR(INDIRECT(CONCATENATE("'UNITCOST ITEMS (Data Entry)'!I",IFERROR(SUM(MATCH(A184,'UNITCOST ITEMS (Data Entry)'!$A$3:$A$504,0),2),""))),"")=0,"",IFERROR(INDIRECT(CONCATENATE("'UNITCOST ITEMS (Data Entry)'!I",IFERROR(SUM(MATCH(A184,'UNITCOST ITEMS (Data Entry)'!$A$3:$A$504,0),2),""))),""))</f>
        <v/>
      </c>
      <c r="I184" s="153" t="str">
        <f ca="1">IF(K184=2,"",IF(IFERROR(INDIRECT(CONCATENATE("'UNITCOST ITEMS (Data Entry)'!J",IFERROR(SUM(MATCH(A184,'UNITCOST ITEMS (Data Entry)'!$A$3:$A$504,0),2),""))),"")=0,"",IFERROR(INDIRECT(CONCATENATE("'UNITCOST ITEMS (Data Entry)'!J",IFERROR(SUM(MATCH(A184,'UNITCOST ITEMS (Data Entry)'!$A$3:$A$504,0),2),""))),"")))</f>
        <v/>
      </c>
      <c r="J184" s="89"/>
      <c r="K184" s="149" t="str">
        <f ca="1">IF(IFERROR(INDIRECT(CONCATENATE("'UNITCOST ITEMS (Data Entry)'!C",IFERROR(SUM(MATCH(A184,'UNITCOST ITEMS (Data Entry)'!$A$3:$A$504,0),2),""))),"")=0,"",IFERROR(INDIRECT(CONCATENATE("'UNITCOST ITEMS (Data Entry)'!C",IFERROR(SUM(MATCH(A184,'UNITCOST ITEMS (Data Entry)'!$A$3:$A$504,0),2),""))),""))</f>
        <v/>
      </c>
      <c r="L184" s="85" t="str">
        <f t="shared" ca="1" si="4"/>
        <v/>
      </c>
    </row>
    <row r="185" spans="1:12" s="72" customFormat="1" ht="15" customHeight="1" x14ac:dyDescent="0.25">
      <c r="A185" s="148">
        <f t="shared" si="5"/>
        <v>177</v>
      </c>
      <c r="B185" s="156" t="str">
        <f ca="1">IF(IFERROR(INDIRECT(CONCATENATE("'UNITCOST ITEMS (Data Entry)'!D",IFERROR(SUM(MATCH(A185,'UNITCOST ITEMS (Data Entry)'!$A$3:$A$504,0),2),""))),"")=0,"",IFERROR(INDIRECT(CONCATENATE("'UNITCOST ITEMS (Data Entry)'!D",IFERROR(SUM(MATCH(A185,'UNITCOST ITEMS (Data Entry)'!$A$3:$A$504,0),2),""))),""))</f>
        <v/>
      </c>
      <c r="C185" s="236" t="str">
        <f ca="1">IF(IFERROR(INDIRECT(CONCATENATE("'UNITCOST ITEMS (Data Entry)'!E",IFERROR(SUM(MATCH(A185,'UNITCOST ITEMS (Data Entry)'!$A$3:$A$504,0),2),""))),"")=0,"",IFERROR(INDIRECT(CONCATENATE("'UNITCOST ITEMS (Data Entry)'!E",IFERROR(SUM(MATCH(A185,'UNITCOST ITEMS (Data Entry)'!$A$3:$A$504,0),2),""))),""))</f>
        <v/>
      </c>
      <c r="D185" s="237"/>
      <c r="E185" s="159" t="str">
        <f ca="1">IF(IFERROR(INDIRECT(CONCATENATE("'UNITCOST ITEMS (Data Entry)'!F",IFERROR(SUM(MATCH(A185,'UNITCOST ITEMS (Data Entry)'!$A$3:$A$504,0),2),""))),"")=0,"",IFERROR(INDIRECT(CONCATENATE("'UNITCOST ITEMS (Data Entry)'!F",IFERROR(SUM(MATCH(A185,'UNITCOST ITEMS (Data Entry)'!$A$3:$A$504,0),2),""))),""))</f>
        <v/>
      </c>
      <c r="F185" s="159" t="str">
        <f ca="1">IF(IFERROR(INDIRECT(CONCATENATE("'UNITCOST ITEMS (Data Entry)'!G",IFERROR(SUM(MATCH(A185,'UNITCOST ITEMS (Data Entry)'!$A$3:$A$504,0),2),""))),"")=0,"",IFERROR(INDIRECT(CONCATENATE("'UNITCOST ITEMS (Data Entry)'!G",IFERROR(SUM(MATCH(A185,'UNITCOST ITEMS (Data Entry)'!$A$3:$A$504,0),2),""))),""))</f>
        <v/>
      </c>
      <c r="G185" s="152" t="str">
        <f ca="1">IF(IFERROR(INDIRECT(CONCATENATE("'UNITCOST ITEMS (Data Entry)'!H",IFERROR(SUM(MATCH(A185,'UNITCOST ITEMS (Data Entry)'!$A$3:$A$504,0),2),""))),"")=0,"",IFERROR(INDIRECT(CONCATENATE("'UNITCOST ITEMS (Data Entry)'!H",IFERROR(SUM(MATCH(A185,'UNITCOST ITEMS (Data Entry)'!$A$3:$A$504,0),2),""))),""))</f>
        <v/>
      </c>
      <c r="H185" s="152" t="str">
        <f ca="1">IF(IFERROR(INDIRECT(CONCATENATE("'UNITCOST ITEMS (Data Entry)'!I",IFERROR(SUM(MATCH(A185,'UNITCOST ITEMS (Data Entry)'!$A$3:$A$504,0),2),""))),"")=0,"",IFERROR(INDIRECT(CONCATENATE("'UNITCOST ITEMS (Data Entry)'!I",IFERROR(SUM(MATCH(A185,'UNITCOST ITEMS (Data Entry)'!$A$3:$A$504,0),2),""))),""))</f>
        <v/>
      </c>
      <c r="I185" s="153" t="str">
        <f ca="1">IF(K185=2,"",IF(IFERROR(INDIRECT(CONCATENATE("'UNITCOST ITEMS (Data Entry)'!J",IFERROR(SUM(MATCH(A185,'UNITCOST ITEMS (Data Entry)'!$A$3:$A$504,0),2),""))),"")=0,"",IFERROR(INDIRECT(CONCATENATE("'UNITCOST ITEMS (Data Entry)'!J",IFERROR(SUM(MATCH(A185,'UNITCOST ITEMS (Data Entry)'!$A$3:$A$504,0),2),""))),"")))</f>
        <v/>
      </c>
      <c r="J185" s="89"/>
      <c r="K185" s="149" t="str">
        <f ca="1">IF(IFERROR(INDIRECT(CONCATENATE("'UNITCOST ITEMS (Data Entry)'!C",IFERROR(SUM(MATCH(A185,'UNITCOST ITEMS (Data Entry)'!$A$3:$A$504,0),2),""))),"")=0,"",IFERROR(INDIRECT(CONCATENATE("'UNITCOST ITEMS (Data Entry)'!C",IFERROR(SUM(MATCH(A185,'UNITCOST ITEMS (Data Entry)'!$A$3:$A$504,0),2),""))),""))</f>
        <v/>
      </c>
      <c r="L185" s="85" t="str">
        <f t="shared" ca="1" si="4"/>
        <v/>
      </c>
    </row>
    <row r="186" spans="1:12" s="72" customFormat="1" ht="15" customHeight="1" x14ac:dyDescent="0.25">
      <c r="A186" s="148">
        <f t="shared" si="5"/>
        <v>178</v>
      </c>
      <c r="B186" s="156" t="str">
        <f ca="1">IF(IFERROR(INDIRECT(CONCATENATE("'UNITCOST ITEMS (Data Entry)'!D",IFERROR(SUM(MATCH(A186,'UNITCOST ITEMS (Data Entry)'!$A$3:$A$504,0),2),""))),"")=0,"",IFERROR(INDIRECT(CONCATENATE("'UNITCOST ITEMS (Data Entry)'!D",IFERROR(SUM(MATCH(A186,'UNITCOST ITEMS (Data Entry)'!$A$3:$A$504,0),2),""))),""))</f>
        <v/>
      </c>
      <c r="C186" s="236" t="str">
        <f ca="1">IF(IFERROR(INDIRECT(CONCATENATE("'UNITCOST ITEMS (Data Entry)'!E",IFERROR(SUM(MATCH(A186,'UNITCOST ITEMS (Data Entry)'!$A$3:$A$504,0),2),""))),"")=0,"",IFERROR(INDIRECT(CONCATENATE("'UNITCOST ITEMS (Data Entry)'!E",IFERROR(SUM(MATCH(A186,'UNITCOST ITEMS (Data Entry)'!$A$3:$A$504,0),2),""))),""))</f>
        <v/>
      </c>
      <c r="D186" s="237"/>
      <c r="E186" s="159" t="str">
        <f ca="1">IF(IFERROR(INDIRECT(CONCATENATE("'UNITCOST ITEMS (Data Entry)'!F",IFERROR(SUM(MATCH(A186,'UNITCOST ITEMS (Data Entry)'!$A$3:$A$504,0),2),""))),"")=0,"",IFERROR(INDIRECT(CONCATENATE("'UNITCOST ITEMS (Data Entry)'!F",IFERROR(SUM(MATCH(A186,'UNITCOST ITEMS (Data Entry)'!$A$3:$A$504,0),2),""))),""))</f>
        <v/>
      </c>
      <c r="F186" s="159" t="str">
        <f ca="1">IF(IFERROR(INDIRECT(CONCATENATE("'UNITCOST ITEMS (Data Entry)'!G",IFERROR(SUM(MATCH(A186,'UNITCOST ITEMS (Data Entry)'!$A$3:$A$504,0),2),""))),"")=0,"",IFERROR(INDIRECT(CONCATENATE("'UNITCOST ITEMS (Data Entry)'!G",IFERROR(SUM(MATCH(A186,'UNITCOST ITEMS (Data Entry)'!$A$3:$A$504,0),2),""))),""))</f>
        <v/>
      </c>
      <c r="G186" s="152" t="str">
        <f ca="1">IF(IFERROR(INDIRECT(CONCATENATE("'UNITCOST ITEMS (Data Entry)'!H",IFERROR(SUM(MATCH(A186,'UNITCOST ITEMS (Data Entry)'!$A$3:$A$504,0),2),""))),"")=0,"",IFERROR(INDIRECT(CONCATENATE("'UNITCOST ITEMS (Data Entry)'!H",IFERROR(SUM(MATCH(A186,'UNITCOST ITEMS (Data Entry)'!$A$3:$A$504,0),2),""))),""))</f>
        <v/>
      </c>
      <c r="H186" s="152" t="str">
        <f ca="1">IF(IFERROR(INDIRECT(CONCATENATE("'UNITCOST ITEMS (Data Entry)'!I",IFERROR(SUM(MATCH(A186,'UNITCOST ITEMS (Data Entry)'!$A$3:$A$504,0),2),""))),"")=0,"",IFERROR(INDIRECT(CONCATENATE("'UNITCOST ITEMS (Data Entry)'!I",IFERROR(SUM(MATCH(A186,'UNITCOST ITEMS (Data Entry)'!$A$3:$A$504,0),2),""))),""))</f>
        <v/>
      </c>
      <c r="I186" s="153" t="str">
        <f ca="1">IF(K186=2,"",IF(IFERROR(INDIRECT(CONCATENATE("'UNITCOST ITEMS (Data Entry)'!J",IFERROR(SUM(MATCH(A186,'UNITCOST ITEMS (Data Entry)'!$A$3:$A$504,0),2),""))),"")=0,"",IFERROR(INDIRECT(CONCATENATE("'UNITCOST ITEMS (Data Entry)'!J",IFERROR(SUM(MATCH(A186,'UNITCOST ITEMS (Data Entry)'!$A$3:$A$504,0),2),""))),"")))</f>
        <v/>
      </c>
      <c r="J186" s="89"/>
      <c r="K186" s="149" t="str">
        <f ca="1">IF(IFERROR(INDIRECT(CONCATENATE("'UNITCOST ITEMS (Data Entry)'!C",IFERROR(SUM(MATCH(A186,'UNITCOST ITEMS (Data Entry)'!$A$3:$A$504,0),2),""))),"")=0,"",IFERROR(INDIRECT(CONCATENATE("'UNITCOST ITEMS (Data Entry)'!C",IFERROR(SUM(MATCH(A186,'UNITCOST ITEMS (Data Entry)'!$A$3:$A$504,0),2),""))),""))</f>
        <v/>
      </c>
      <c r="L186" s="85" t="str">
        <f t="shared" ca="1" si="4"/>
        <v/>
      </c>
    </row>
    <row r="187" spans="1:12" s="72" customFormat="1" ht="15" customHeight="1" x14ac:dyDescent="0.25">
      <c r="A187" s="148">
        <f t="shared" si="5"/>
        <v>179</v>
      </c>
      <c r="B187" s="156" t="str">
        <f ca="1">IF(IFERROR(INDIRECT(CONCATENATE("'UNITCOST ITEMS (Data Entry)'!D",IFERROR(SUM(MATCH(A187,'UNITCOST ITEMS (Data Entry)'!$A$3:$A$504,0),2),""))),"")=0,"",IFERROR(INDIRECT(CONCATENATE("'UNITCOST ITEMS (Data Entry)'!D",IFERROR(SUM(MATCH(A187,'UNITCOST ITEMS (Data Entry)'!$A$3:$A$504,0),2),""))),""))</f>
        <v/>
      </c>
      <c r="C187" s="236" t="str">
        <f ca="1">IF(IFERROR(INDIRECT(CONCATENATE("'UNITCOST ITEMS (Data Entry)'!E",IFERROR(SUM(MATCH(A187,'UNITCOST ITEMS (Data Entry)'!$A$3:$A$504,0),2),""))),"")=0,"",IFERROR(INDIRECT(CONCATENATE("'UNITCOST ITEMS (Data Entry)'!E",IFERROR(SUM(MATCH(A187,'UNITCOST ITEMS (Data Entry)'!$A$3:$A$504,0),2),""))),""))</f>
        <v/>
      </c>
      <c r="D187" s="237"/>
      <c r="E187" s="159" t="str">
        <f ca="1">IF(IFERROR(INDIRECT(CONCATENATE("'UNITCOST ITEMS (Data Entry)'!F",IFERROR(SUM(MATCH(A187,'UNITCOST ITEMS (Data Entry)'!$A$3:$A$504,0),2),""))),"")=0,"",IFERROR(INDIRECT(CONCATENATE("'UNITCOST ITEMS (Data Entry)'!F",IFERROR(SUM(MATCH(A187,'UNITCOST ITEMS (Data Entry)'!$A$3:$A$504,0),2),""))),""))</f>
        <v/>
      </c>
      <c r="F187" s="159" t="str">
        <f ca="1">IF(IFERROR(INDIRECT(CONCATENATE("'UNITCOST ITEMS (Data Entry)'!G",IFERROR(SUM(MATCH(A187,'UNITCOST ITEMS (Data Entry)'!$A$3:$A$504,0),2),""))),"")=0,"",IFERROR(INDIRECT(CONCATENATE("'UNITCOST ITEMS (Data Entry)'!G",IFERROR(SUM(MATCH(A187,'UNITCOST ITEMS (Data Entry)'!$A$3:$A$504,0),2),""))),""))</f>
        <v/>
      </c>
      <c r="G187" s="152" t="str">
        <f ca="1">IF(IFERROR(INDIRECT(CONCATENATE("'UNITCOST ITEMS (Data Entry)'!H",IFERROR(SUM(MATCH(A187,'UNITCOST ITEMS (Data Entry)'!$A$3:$A$504,0),2),""))),"")=0,"",IFERROR(INDIRECT(CONCATENATE("'UNITCOST ITEMS (Data Entry)'!H",IFERROR(SUM(MATCH(A187,'UNITCOST ITEMS (Data Entry)'!$A$3:$A$504,0),2),""))),""))</f>
        <v/>
      </c>
      <c r="H187" s="152" t="str">
        <f ca="1">IF(IFERROR(INDIRECT(CONCATENATE("'UNITCOST ITEMS (Data Entry)'!I",IFERROR(SUM(MATCH(A187,'UNITCOST ITEMS (Data Entry)'!$A$3:$A$504,0),2),""))),"")=0,"",IFERROR(INDIRECT(CONCATENATE("'UNITCOST ITEMS (Data Entry)'!I",IFERROR(SUM(MATCH(A187,'UNITCOST ITEMS (Data Entry)'!$A$3:$A$504,0),2),""))),""))</f>
        <v/>
      </c>
      <c r="I187" s="153" t="str">
        <f ca="1">IF(K187=2,"",IF(IFERROR(INDIRECT(CONCATENATE("'UNITCOST ITEMS (Data Entry)'!J",IFERROR(SUM(MATCH(A187,'UNITCOST ITEMS (Data Entry)'!$A$3:$A$504,0),2),""))),"")=0,"",IFERROR(INDIRECT(CONCATENATE("'UNITCOST ITEMS (Data Entry)'!J",IFERROR(SUM(MATCH(A187,'UNITCOST ITEMS (Data Entry)'!$A$3:$A$504,0),2),""))),"")))</f>
        <v/>
      </c>
      <c r="J187" s="89"/>
      <c r="K187" s="149" t="str">
        <f ca="1">IF(IFERROR(INDIRECT(CONCATENATE("'UNITCOST ITEMS (Data Entry)'!C",IFERROR(SUM(MATCH(A187,'UNITCOST ITEMS (Data Entry)'!$A$3:$A$504,0),2),""))),"")=0,"",IFERROR(INDIRECT(CONCATENATE("'UNITCOST ITEMS (Data Entry)'!C",IFERROR(SUM(MATCH(A187,'UNITCOST ITEMS (Data Entry)'!$A$3:$A$504,0),2),""))),""))</f>
        <v/>
      </c>
      <c r="L187" s="85" t="str">
        <f t="shared" ca="1" si="4"/>
        <v/>
      </c>
    </row>
    <row r="188" spans="1:12" s="72" customFormat="1" ht="15" customHeight="1" x14ac:dyDescent="0.25">
      <c r="A188" s="148">
        <f t="shared" si="5"/>
        <v>180</v>
      </c>
      <c r="B188" s="156" t="str">
        <f ca="1">IF(IFERROR(INDIRECT(CONCATENATE("'UNITCOST ITEMS (Data Entry)'!D",IFERROR(SUM(MATCH(A188,'UNITCOST ITEMS (Data Entry)'!$A$3:$A$504,0),2),""))),"")=0,"",IFERROR(INDIRECT(CONCATENATE("'UNITCOST ITEMS (Data Entry)'!D",IFERROR(SUM(MATCH(A188,'UNITCOST ITEMS (Data Entry)'!$A$3:$A$504,0),2),""))),""))</f>
        <v/>
      </c>
      <c r="C188" s="236" t="str">
        <f ca="1">IF(IFERROR(INDIRECT(CONCATENATE("'UNITCOST ITEMS (Data Entry)'!E",IFERROR(SUM(MATCH(A188,'UNITCOST ITEMS (Data Entry)'!$A$3:$A$504,0),2),""))),"")=0,"",IFERROR(INDIRECT(CONCATENATE("'UNITCOST ITEMS (Data Entry)'!E",IFERROR(SUM(MATCH(A188,'UNITCOST ITEMS (Data Entry)'!$A$3:$A$504,0),2),""))),""))</f>
        <v/>
      </c>
      <c r="D188" s="237"/>
      <c r="E188" s="159" t="str">
        <f ca="1">IF(IFERROR(INDIRECT(CONCATENATE("'UNITCOST ITEMS (Data Entry)'!F",IFERROR(SUM(MATCH(A188,'UNITCOST ITEMS (Data Entry)'!$A$3:$A$504,0),2),""))),"")=0,"",IFERROR(INDIRECT(CONCATENATE("'UNITCOST ITEMS (Data Entry)'!F",IFERROR(SUM(MATCH(A188,'UNITCOST ITEMS (Data Entry)'!$A$3:$A$504,0),2),""))),""))</f>
        <v/>
      </c>
      <c r="F188" s="159" t="str">
        <f ca="1">IF(IFERROR(INDIRECT(CONCATENATE("'UNITCOST ITEMS (Data Entry)'!G",IFERROR(SUM(MATCH(A188,'UNITCOST ITEMS (Data Entry)'!$A$3:$A$504,0),2),""))),"")=0,"",IFERROR(INDIRECT(CONCATENATE("'UNITCOST ITEMS (Data Entry)'!G",IFERROR(SUM(MATCH(A188,'UNITCOST ITEMS (Data Entry)'!$A$3:$A$504,0),2),""))),""))</f>
        <v/>
      </c>
      <c r="G188" s="152" t="str">
        <f ca="1">IF(IFERROR(INDIRECT(CONCATENATE("'UNITCOST ITEMS (Data Entry)'!H",IFERROR(SUM(MATCH(A188,'UNITCOST ITEMS (Data Entry)'!$A$3:$A$504,0),2),""))),"")=0,"",IFERROR(INDIRECT(CONCATENATE("'UNITCOST ITEMS (Data Entry)'!H",IFERROR(SUM(MATCH(A188,'UNITCOST ITEMS (Data Entry)'!$A$3:$A$504,0),2),""))),""))</f>
        <v/>
      </c>
      <c r="H188" s="152" t="str">
        <f ca="1">IF(IFERROR(INDIRECT(CONCATENATE("'UNITCOST ITEMS (Data Entry)'!I",IFERROR(SUM(MATCH(A188,'UNITCOST ITEMS (Data Entry)'!$A$3:$A$504,0),2),""))),"")=0,"",IFERROR(INDIRECT(CONCATENATE("'UNITCOST ITEMS (Data Entry)'!I",IFERROR(SUM(MATCH(A188,'UNITCOST ITEMS (Data Entry)'!$A$3:$A$504,0),2),""))),""))</f>
        <v/>
      </c>
      <c r="I188" s="153" t="str">
        <f ca="1">IF(K188=2,"",IF(IFERROR(INDIRECT(CONCATENATE("'UNITCOST ITEMS (Data Entry)'!J",IFERROR(SUM(MATCH(A188,'UNITCOST ITEMS (Data Entry)'!$A$3:$A$504,0),2),""))),"")=0,"",IFERROR(INDIRECT(CONCATENATE("'UNITCOST ITEMS (Data Entry)'!J",IFERROR(SUM(MATCH(A188,'UNITCOST ITEMS (Data Entry)'!$A$3:$A$504,0),2),""))),"")))</f>
        <v/>
      </c>
      <c r="J188" s="89"/>
      <c r="K188" s="149" t="str">
        <f ca="1">IF(IFERROR(INDIRECT(CONCATENATE("'UNITCOST ITEMS (Data Entry)'!C",IFERROR(SUM(MATCH(A188,'UNITCOST ITEMS (Data Entry)'!$A$3:$A$504,0),2),""))),"")=0,"",IFERROR(INDIRECT(CONCATENATE("'UNITCOST ITEMS (Data Entry)'!C",IFERROR(SUM(MATCH(A188,'UNITCOST ITEMS (Data Entry)'!$A$3:$A$504,0),2),""))),""))</f>
        <v/>
      </c>
      <c r="L188" s="85" t="str">
        <f t="shared" ca="1" si="4"/>
        <v/>
      </c>
    </row>
    <row r="189" spans="1:12" s="72" customFormat="1" ht="15" customHeight="1" x14ac:dyDescent="0.25">
      <c r="A189" s="148">
        <f t="shared" si="5"/>
        <v>181</v>
      </c>
      <c r="B189" s="156" t="str">
        <f ca="1">IF(IFERROR(INDIRECT(CONCATENATE("'UNITCOST ITEMS (Data Entry)'!D",IFERROR(SUM(MATCH(A189,'UNITCOST ITEMS (Data Entry)'!$A$3:$A$504,0),2),""))),"")=0,"",IFERROR(INDIRECT(CONCATENATE("'UNITCOST ITEMS (Data Entry)'!D",IFERROR(SUM(MATCH(A189,'UNITCOST ITEMS (Data Entry)'!$A$3:$A$504,0),2),""))),""))</f>
        <v/>
      </c>
      <c r="C189" s="236" t="str">
        <f ca="1">IF(IFERROR(INDIRECT(CONCATENATE("'UNITCOST ITEMS (Data Entry)'!E",IFERROR(SUM(MATCH(A189,'UNITCOST ITEMS (Data Entry)'!$A$3:$A$504,0),2),""))),"")=0,"",IFERROR(INDIRECT(CONCATENATE("'UNITCOST ITEMS (Data Entry)'!E",IFERROR(SUM(MATCH(A189,'UNITCOST ITEMS (Data Entry)'!$A$3:$A$504,0),2),""))),""))</f>
        <v/>
      </c>
      <c r="D189" s="237"/>
      <c r="E189" s="159" t="str">
        <f ca="1">IF(IFERROR(INDIRECT(CONCATENATE("'UNITCOST ITEMS (Data Entry)'!F",IFERROR(SUM(MATCH(A189,'UNITCOST ITEMS (Data Entry)'!$A$3:$A$504,0),2),""))),"")=0,"",IFERROR(INDIRECT(CONCATENATE("'UNITCOST ITEMS (Data Entry)'!F",IFERROR(SUM(MATCH(A189,'UNITCOST ITEMS (Data Entry)'!$A$3:$A$504,0),2),""))),""))</f>
        <v/>
      </c>
      <c r="F189" s="159" t="str">
        <f ca="1">IF(IFERROR(INDIRECT(CONCATENATE("'UNITCOST ITEMS (Data Entry)'!G",IFERROR(SUM(MATCH(A189,'UNITCOST ITEMS (Data Entry)'!$A$3:$A$504,0),2),""))),"")=0,"",IFERROR(INDIRECT(CONCATENATE("'UNITCOST ITEMS (Data Entry)'!G",IFERROR(SUM(MATCH(A189,'UNITCOST ITEMS (Data Entry)'!$A$3:$A$504,0),2),""))),""))</f>
        <v/>
      </c>
      <c r="G189" s="152" t="str">
        <f ca="1">IF(IFERROR(INDIRECT(CONCATENATE("'UNITCOST ITEMS (Data Entry)'!H",IFERROR(SUM(MATCH(A189,'UNITCOST ITEMS (Data Entry)'!$A$3:$A$504,0),2),""))),"")=0,"",IFERROR(INDIRECT(CONCATENATE("'UNITCOST ITEMS (Data Entry)'!H",IFERROR(SUM(MATCH(A189,'UNITCOST ITEMS (Data Entry)'!$A$3:$A$504,0),2),""))),""))</f>
        <v/>
      </c>
      <c r="H189" s="152" t="str">
        <f ca="1">IF(IFERROR(INDIRECT(CONCATENATE("'UNITCOST ITEMS (Data Entry)'!I",IFERROR(SUM(MATCH(A189,'UNITCOST ITEMS (Data Entry)'!$A$3:$A$504,0),2),""))),"")=0,"",IFERROR(INDIRECT(CONCATENATE("'UNITCOST ITEMS (Data Entry)'!I",IFERROR(SUM(MATCH(A189,'UNITCOST ITEMS (Data Entry)'!$A$3:$A$504,0),2),""))),""))</f>
        <v/>
      </c>
      <c r="I189" s="153" t="str">
        <f ca="1">IF(K189=2,"",IF(IFERROR(INDIRECT(CONCATENATE("'UNITCOST ITEMS (Data Entry)'!J",IFERROR(SUM(MATCH(A189,'UNITCOST ITEMS (Data Entry)'!$A$3:$A$504,0),2),""))),"")=0,"",IFERROR(INDIRECT(CONCATENATE("'UNITCOST ITEMS (Data Entry)'!J",IFERROR(SUM(MATCH(A189,'UNITCOST ITEMS (Data Entry)'!$A$3:$A$504,0),2),""))),"")))</f>
        <v/>
      </c>
      <c r="J189" s="89"/>
      <c r="K189" s="149" t="str">
        <f ca="1">IF(IFERROR(INDIRECT(CONCATENATE("'UNITCOST ITEMS (Data Entry)'!C",IFERROR(SUM(MATCH(A189,'UNITCOST ITEMS (Data Entry)'!$A$3:$A$504,0),2),""))),"")=0,"",IFERROR(INDIRECT(CONCATENATE("'UNITCOST ITEMS (Data Entry)'!C",IFERROR(SUM(MATCH(A189,'UNITCOST ITEMS (Data Entry)'!$A$3:$A$504,0),2),""))),""))</f>
        <v/>
      </c>
      <c r="L189" s="85" t="str">
        <f t="shared" ca="1" si="4"/>
        <v/>
      </c>
    </row>
    <row r="190" spans="1:12" s="72" customFormat="1" ht="15" customHeight="1" x14ac:dyDescent="0.25">
      <c r="A190" s="148">
        <f t="shared" si="5"/>
        <v>182</v>
      </c>
      <c r="B190" s="156" t="str">
        <f ca="1">IF(IFERROR(INDIRECT(CONCATENATE("'UNITCOST ITEMS (Data Entry)'!D",IFERROR(SUM(MATCH(A190,'UNITCOST ITEMS (Data Entry)'!$A$3:$A$504,0),2),""))),"")=0,"",IFERROR(INDIRECT(CONCATENATE("'UNITCOST ITEMS (Data Entry)'!D",IFERROR(SUM(MATCH(A190,'UNITCOST ITEMS (Data Entry)'!$A$3:$A$504,0),2),""))),""))</f>
        <v/>
      </c>
      <c r="C190" s="236" t="str">
        <f ca="1">IF(IFERROR(INDIRECT(CONCATENATE("'UNITCOST ITEMS (Data Entry)'!E",IFERROR(SUM(MATCH(A190,'UNITCOST ITEMS (Data Entry)'!$A$3:$A$504,0),2),""))),"")=0,"",IFERROR(INDIRECT(CONCATENATE("'UNITCOST ITEMS (Data Entry)'!E",IFERROR(SUM(MATCH(A190,'UNITCOST ITEMS (Data Entry)'!$A$3:$A$504,0),2),""))),""))</f>
        <v/>
      </c>
      <c r="D190" s="237"/>
      <c r="E190" s="159" t="str">
        <f ca="1">IF(IFERROR(INDIRECT(CONCATENATE("'UNITCOST ITEMS (Data Entry)'!F",IFERROR(SUM(MATCH(A190,'UNITCOST ITEMS (Data Entry)'!$A$3:$A$504,0),2),""))),"")=0,"",IFERROR(INDIRECT(CONCATENATE("'UNITCOST ITEMS (Data Entry)'!F",IFERROR(SUM(MATCH(A190,'UNITCOST ITEMS (Data Entry)'!$A$3:$A$504,0),2),""))),""))</f>
        <v/>
      </c>
      <c r="F190" s="159" t="str">
        <f ca="1">IF(IFERROR(INDIRECT(CONCATENATE("'UNITCOST ITEMS (Data Entry)'!G",IFERROR(SUM(MATCH(A190,'UNITCOST ITEMS (Data Entry)'!$A$3:$A$504,0),2),""))),"")=0,"",IFERROR(INDIRECT(CONCATENATE("'UNITCOST ITEMS (Data Entry)'!G",IFERROR(SUM(MATCH(A190,'UNITCOST ITEMS (Data Entry)'!$A$3:$A$504,0),2),""))),""))</f>
        <v/>
      </c>
      <c r="G190" s="152" t="str">
        <f ca="1">IF(IFERROR(INDIRECT(CONCATENATE("'UNITCOST ITEMS (Data Entry)'!H",IFERROR(SUM(MATCH(A190,'UNITCOST ITEMS (Data Entry)'!$A$3:$A$504,0),2),""))),"")=0,"",IFERROR(INDIRECT(CONCATENATE("'UNITCOST ITEMS (Data Entry)'!H",IFERROR(SUM(MATCH(A190,'UNITCOST ITEMS (Data Entry)'!$A$3:$A$504,0),2),""))),""))</f>
        <v/>
      </c>
      <c r="H190" s="152" t="str">
        <f ca="1">IF(IFERROR(INDIRECT(CONCATENATE("'UNITCOST ITEMS (Data Entry)'!I",IFERROR(SUM(MATCH(A190,'UNITCOST ITEMS (Data Entry)'!$A$3:$A$504,0),2),""))),"")=0,"",IFERROR(INDIRECT(CONCATENATE("'UNITCOST ITEMS (Data Entry)'!I",IFERROR(SUM(MATCH(A190,'UNITCOST ITEMS (Data Entry)'!$A$3:$A$504,0),2),""))),""))</f>
        <v/>
      </c>
      <c r="I190" s="153" t="str">
        <f ca="1">IF(K190=2,"",IF(IFERROR(INDIRECT(CONCATENATE("'UNITCOST ITEMS (Data Entry)'!J",IFERROR(SUM(MATCH(A190,'UNITCOST ITEMS (Data Entry)'!$A$3:$A$504,0),2),""))),"")=0,"",IFERROR(INDIRECT(CONCATENATE("'UNITCOST ITEMS (Data Entry)'!J",IFERROR(SUM(MATCH(A190,'UNITCOST ITEMS (Data Entry)'!$A$3:$A$504,0),2),""))),"")))</f>
        <v/>
      </c>
      <c r="J190" s="89"/>
      <c r="K190" s="149" t="str">
        <f ca="1">IF(IFERROR(INDIRECT(CONCATENATE("'UNITCOST ITEMS (Data Entry)'!C",IFERROR(SUM(MATCH(A190,'UNITCOST ITEMS (Data Entry)'!$A$3:$A$504,0),2),""))),"")=0,"",IFERROR(INDIRECT(CONCATENATE("'UNITCOST ITEMS (Data Entry)'!C",IFERROR(SUM(MATCH(A190,'UNITCOST ITEMS (Data Entry)'!$A$3:$A$504,0),2),""))),""))</f>
        <v/>
      </c>
      <c r="L190" s="85" t="str">
        <f t="shared" ca="1" si="4"/>
        <v/>
      </c>
    </row>
    <row r="191" spans="1:12" s="72" customFormat="1" ht="15" customHeight="1" x14ac:dyDescent="0.25">
      <c r="A191" s="148">
        <f t="shared" si="5"/>
        <v>183</v>
      </c>
      <c r="B191" s="156" t="str">
        <f ca="1">IF(IFERROR(INDIRECT(CONCATENATE("'UNITCOST ITEMS (Data Entry)'!D",IFERROR(SUM(MATCH(A191,'UNITCOST ITEMS (Data Entry)'!$A$3:$A$504,0),2),""))),"")=0,"",IFERROR(INDIRECT(CONCATENATE("'UNITCOST ITEMS (Data Entry)'!D",IFERROR(SUM(MATCH(A191,'UNITCOST ITEMS (Data Entry)'!$A$3:$A$504,0),2),""))),""))</f>
        <v/>
      </c>
      <c r="C191" s="236" t="str">
        <f ca="1">IF(IFERROR(INDIRECT(CONCATENATE("'UNITCOST ITEMS (Data Entry)'!E",IFERROR(SUM(MATCH(A191,'UNITCOST ITEMS (Data Entry)'!$A$3:$A$504,0),2),""))),"")=0,"",IFERROR(INDIRECT(CONCATENATE("'UNITCOST ITEMS (Data Entry)'!E",IFERROR(SUM(MATCH(A191,'UNITCOST ITEMS (Data Entry)'!$A$3:$A$504,0),2),""))),""))</f>
        <v/>
      </c>
      <c r="D191" s="237"/>
      <c r="E191" s="159" t="str">
        <f ca="1">IF(IFERROR(INDIRECT(CONCATENATE("'UNITCOST ITEMS (Data Entry)'!F",IFERROR(SUM(MATCH(A191,'UNITCOST ITEMS (Data Entry)'!$A$3:$A$504,0),2),""))),"")=0,"",IFERROR(INDIRECT(CONCATENATE("'UNITCOST ITEMS (Data Entry)'!F",IFERROR(SUM(MATCH(A191,'UNITCOST ITEMS (Data Entry)'!$A$3:$A$504,0),2),""))),""))</f>
        <v/>
      </c>
      <c r="F191" s="159" t="str">
        <f ca="1">IF(IFERROR(INDIRECT(CONCATENATE("'UNITCOST ITEMS (Data Entry)'!G",IFERROR(SUM(MATCH(A191,'UNITCOST ITEMS (Data Entry)'!$A$3:$A$504,0),2),""))),"")=0,"",IFERROR(INDIRECT(CONCATENATE("'UNITCOST ITEMS (Data Entry)'!G",IFERROR(SUM(MATCH(A191,'UNITCOST ITEMS (Data Entry)'!$A$3:$A$504,0),2),""))),""))</f>
        <v/>
      </c>
      <c r="G191" s="152" t="str">
        <f ca="1">IF(IFERROR(INDIRECT(CONCATENATE("'UNITCOST ITEMS (Data Entry)'!H",IFERROR(SUM(MATCH(A191,'UNITCOST ITEMS (Data Entry)'!$A$3:$A$504,0),2),""))),"")=0,"",IFERROR(INDIRECT(CONCATENATE("'UNITCOST ITEMS (Data Entry)'!H",IFERROR(SUM(MATCH(A191,'UNITCOST ITEMS (Data Entry)'!$A$3:$A$504,0),2),""))),""))</f>
        <v/>
      </c>
      <c r="H191" s="152" t="str">
        <f ca="1">IF(IFERROR(INDIRECT(CONCATENATE("'UNITCOST ITEMS (Data Entry)'!I",IFERROR(SUM(MATCH(A191,'UNITCOST ITEMS (Data Entry)'!$A$3:$A$504,0),2),""))),"")=0,"",IFERROR(INDIRECT(CONCATENATE("'UNITCOST ITEMS (Data Entry)'!I",IFERROR(SUM(MATCH(A191,'UNITCOST ITEMS (Data Entry)'!$A$3:$A$504,0),2),""))),""))</f>
        <v/>
      </c>
      <c r="I191" s="153" t="str">
        <f ca="1">IF(K191=2,"",IF(IFERROR(INDIRECT(CONCATENATE("'UNITCOST ITEMS (Data Entry)'!J",IFERROR(SUM(MATCH(A191,'UNITCOST ITEMS (Data Entry)'!$A$3:$A$504,0),2),""))),"")=0,"",IFERROR(INDIRECT(CONCATENATE("'UNITCOST ITEMS (Data Entry)'!J",IFERROR(SUM(MATCH(A191,'UNITCOST ITEMS (Data Entry)'!$A$3:$A$504,0),2),""))),"")))</f>
        <v/>
      </c>
      <c r="J191" s="89"/>
      <c r="K191" s="149" t="str">
        <f ca="1">IF(IFERROR(INDIRECT(CONCATENATE("'UNITCOST ITEMS (Data Entry)'!C",IFERROR(SUM(MATCH(A191,'UNITCOST ITEMS (Data Entry)'!$A$3:$A$504,0),2),""))),"")=0,"",IFERROR(INDIRECT(CONCATENATE("'UNITCOST ITEMS (Data Entry)'!C",IFERROR(SUM(MATCH(A191,'UNITCOST ITEMS (Data Entry)'!$A$3:$A$504,0),2),""))),""))</f>
        <v/>
      </c>
      <c r="L191" s="85" t="str">
        <f t="shared" ca="1" si="4"/>
        <v/>
      </c>
    </row>
    <row r="192" spans="1:12" s="72" customFormat="1" ht="15" customHeight="1" x14ac:dyDescent="0.25">
      <c r="A192" s="148">
        <f t="shared" si="5"/>
        <v>184</v>
      </c>
      <c r="B192" s="156" t="str">
        <f ca="1">IF(IFERROR(INDIRECT(CONCATENATE("'UNITCOST ITEMS (Data Entry)'!D",IFERROR(SUM(MATCH(A192,'UNITCOST ITEMS (Data Entry)'!$A$3:$A$504,0),2),""))),"")=0,"",IFERROR(INDIRECT(CONCATENATE("'UNITCOST ITEMS (Data Entry)'!D",IFERROR(SUM(MATCH(A192,'UNITCOST ITEMS (Data Entry)'!$A$3:$A$504,0),2),""))),""))</f>
        <v/>
      </c>
      <c r="C192" s="236" t="str">
        <f ca="1">IF(IFERROR(INDIRECT(CONCATENATE("'UNITCOST ITEMS (Data Entry)'!E",IFERROR(SUM(MATCH(A192,'UNITCOST ITEMS (Data Entry)'!$A$3:$A$504,0),2),""))),"")=0,"",IFERROR(INDIRECT(CONCATENATE("'UNITCOST ITEMS (Data Entry)'!E",IFERROR(SUM(MATCH(A192,'UNITCOST ITEMS (Data Entry)'!$A$3:$A$504,0),2),""))),""))</f>
        <v/>
      </c>
      <c r="D192" s="237"/>
      <c r="E192" s="159" t="str">
        <f ca="1">IF(IFERROR(INDIRECT(CONCATENATE("'UNITCOST ITEMS (Data Entry)'!F",IFERROR(SUM(MATCH(A192,'UNITCOST ITEMS (Data Entry)'!$A$3:$A$504,0),2),""))),"")=0,"",IFERROR(INDIRECT(CONCATENATE("'UNITCOST ITEMS (Data Entry)'!F",IFERROR(SUM(MATCH(A192,'UNITCOST ITEMS (Data Entry)'!$A$3:$A$504,0),2),""))),""))</f>
        <v/>
      </c>
      <c r="F192" s="159" t="str">
        <f ca="1">IF(IFERROR(INDIRECT(CONCATENATE("'UNITCOST ITEMS (Data Entry)'!G",IFERROR(SUM(MATCH(A192,'UNITCOST ITEMS (Data Entry)'!$A$3:$A$504,0),2),""))),"")=0,"",IFERROR(INDIRECT(CONCATENATE("'UNITCOST ITEMS (Data Entry)'!G",IFERROR(SUM(MATCH(A192,'UNITCOST ITEMS (Data Entry)'!$A$3:$A$504,0),2),""))),""))</f>
        <v/>
      </c>
      <c r="G192" s="152" t="str">
        <f ca="1">IF(IFERROR(INDIRECT(CONCATENATE("'UNITCOST ITEMS (Data Entry)'!H",IFERROR(SUM(MATCH(A192,'UNITCOST ITEMS (Data Entry)'!$A$3:$A$504,0),2),""))),"")=0,"",IFERROR(INDIRECT(CONCATENATE("'UNITCOST ITEMS (Data Entry)'!H",IFERROR(SUM(MATCH(A192,'UNITCOST ITEMS (Data Entry)'!$A$3:$A$504,0),2),""))),""))</f>
        <v/>
      </c>
      <c r="H192" s="152" t="str">
        <f ca="1">IF(IFERROR(INDIRECT(CONCATENATE("'UNITCOST ITEMS (Data Entry)'!I",IFERROR(SUM(MATCH(A192,'UNITCOST ITEMS (Data Entry)'!$A$3:$A$504,0),2),""))),"")=0,"",IFERROR(INDIRECT(CONCATENATE("'UNITCOST ITEMS (Data Entry)'!I",IFERROR(SUM(MATCH(A192,'UNITCOST ITEMS (Data Entry)'!$A$3:$A$504,0),2),""))),""))</f>
        <v/>
      </c>
      <c r="I192" s="153" t="str">
        <f ca="1">IF(K192=2,"",IF(IFERROR(INDIRECT(CONCATENATE("'UNITCOST ITEMS (Data Entry)'!J",IFERROR(SUM(MATCH(A192,'UNITCOST ITEMS (Data Entry)'!$A$3:$A$504,0),2),""))),"")=0,"",IFERROR(INDIRECT(CONCATENATE("'UNITCOST ITEMS (Data Entry)'!J",IFERROR(SUM(MATCH(A192,'UNITCOST ITEMS (Data Entry)'!$A$3:$A$504,0),2),""))),"")))</f>
        <v/>
      </c>
      <c r="J192" s="89"/>
      <c r="K192" s="149" t="str">
        <f ca="1">IF(IFERROR(INDIRECT(CONCATENATE("'UNITCOST ITEMS (Data Entry)'!C",IFERROR(SUM(MATCH(A192,'UNITCOST ITEMS (Data Entry)'!$A$3:$A$504,0),2),""))),"")=0,"",IFERROR(INDIRECT(CONCATENATE("'UNITCOST ITEMS (Data Entry)'!C",IFERROR(SUM(MATCH(A192,'UNITCOST ITEMS (Data Entry)'!$A$3:$A$504,0),2),""))),""))</f>
        <v/>
      </c>
      <c r="L192" s="85" t="str">
        <f t="shared" ca="1" si="4"/>
        <v/>
      </c>
    </row>
    <row r="193" spans="1:12" s="72" customFormat="1" ht="15" customHeight="1" x14ac:dyDescent="0.25">
      <c r="A193" s="148">
        <f t="shared" si="5"/>
        <v>185</v>
      </c>
      <c r="B193" s="156" t="str">
        <f ca="1">IF(IFERROR(INDIRECT(CONCATENATE("'UNITCOST ITEMS (Data Entry)'!D",IFERROR(SUM(MATCH(A193,'UNITCOST ITEMS (Data Entry)'!$A$3:$A$504,0),2),""))),"")=0,"",IFERROR(INDIRECT(CONCATENATE("'UNITCOST ITEMS (Data Entry)'!D",IFERROR(SUM(MATCH(A193,'UNITCOST ITEMS (Data Entry)'!$A$3:$A$504,0),2),""))),""))</f>
        <v/>
      </c>
      <c r="C193" s="236" t="str">
        <f ca="1">IF(IFERROR(INDIRECT(CONCATENATE("'UNITCOST ITEMS (Data Entry)'!E",IFERROR(SUM(MATCH(A193,'UNITCOST ITEMS (Data Entry)'!$A$3:$A$504,0),2),""))),"")=0,"",IFERROR(INDIRECT(CONCATENATE("'UNITCOST ITEMS (Data Entry)'!E",IFERROR(SUM(MATCH(A193,'UNITCOST ITEMS (Data Entry)'!$A$3:$A$504,0),2),""))),""))</f>
        <v/>
      </c>
      <c r="D193" s="237"/>
      <c r="E193" s="159" t="str">
        <f ca="1">IF(IFERROR(INDIRECT(CONCATENATE("'UNITCOST ITEMS (Data Entry)'!F",IFERROR(SUM(MATCH(A193,'UNITCOST ITEMS (Data Entry)'!$A$3:$A$504,0),2),""))),"")=0,"",IFERROR(INDIRECT(CONCATENATE("'UNITCOST ITEMS (Data Entry)'!F",IFERROR(SUM(MATCH(A193,'UNITCOST ITEMS (Data Entry)'!$A$3:$A$504,0),2),""))),""))</f>
        <v/>
      </c>
      <c r="F193" s="159" t="str">
        <f ca="1">IF(IFERROR(INDIRECT(CONCATENATE("'UNITCOST ITEMS (Data Entry)'!G",IFERROR(SUM(MATCH(A193,'UNITCOST ITEMS (Data Entry)'!$A$3:$A$504,0),2),""))),"")=0,"",IFERROR(INDIRECT(CONCATENATE("'UNITCOST ITEMS (Data Entry)'!G",IFERROR(SUM(MATCH(A193,'UNITCOST ITEMS (Data Entry)'!$A$3:$A$504,0),2),""))),""))</f>
        <v/>
      </c>
      <c r="G193" s="152" t="str">
        <f ca="1">IF(IFERROR(INDIRECT(CONCATENATE("'UNITCOST ITEMS (Data Entry)'!H",IFERROR(SUM(MATCH(A193,'UNITCOST ITEMS (Data Entry)'!$A$3:$A$504,0),2),""))),"")=0,"",IFERROR(INDIRECT(CONCATENATE("'UNITCOST ITEMS (Data Entry)'!H",IFERROR(SUM(MATCH(A193,'UNITCOST ITEMS (Data Entry)'!$A$3:$A$504,0),2),""))),""))</f>
        <v/>
      </c>
      <c r="H193" s="152" t="str">
        <f ca="1">IF(IFERROR(INDIRECT(CONCATENATE("'UNITCOST ITEMS (Data Entry)'!I",IFERROR(SUM(MATCH(A193,'UNITCOST ITEMS (Data Entry)'!$A$3:$A$504,0),2),""))),"")=0,"",IFERROR(INDIRECT(CONCATENATE("'UNITCOST ITEMS (Data Entry)'!I",IFERROR(SUM(MATCH(A193,'UNITCOST ITEMS (Data Entry)'!$A$3:$A$504,0),2),""))),""))</f>
        <v/>
      </c>
      <c r="I193" s="153" t="str">
        <f ca="1">IF(K193=2,"",IF(IFERROR(INDIRECT(CONCATENATE("'UNITCOST ITEMS (Data Entry)'!J",IFERROR(SUM(MATCH(A193,'UNITCOST ITEMS (Data Entry)'!$A$3:$A$504,0),2),""))),"")=0,"",IFERROR(INDIRECT(CONCATENATE("'UNITCOST ITEMS (Data Entry)'!J",IFERROR(SUM(MATCH(A193,'UNITCOST ITEMS (Data Entry)'!$A$3:$A$504,0),2),""))),"")))</f>
        <v/>
      </c>
      <c r="J193" s="89"/>
      <c r="K193" s="149" t="str">
        <f ca="1">IF(IFERROR(INDIRECT(CONCATENATE("'UNITCOST ITEMS (Data Entry)'!C",IFERROR(SUM(MATCH(A193,'UNITCOST ITEMS (Data Entry)'!$A$3:$A$504,0),2),""))),"")=0,"",IFERROR(INDIRECT(CONCATENATE("'UNITCOST ITEMS (Data Entry)'!C",IFERROR(SUM(MATCH(A193,'UNITCOST ITEMS (Data Entry)'!$A$3:$A$504,0),2),""))),""))</f>
        <v/>
      </c>
      <c r="L193" s="85" t="str">
        <f t="shared" ca="1" si="4"/>
        <v/>
      </c>
    </row>
    <row r="194" spans="1:12" s="72" customFormat="1" ht="15" customHeight="1" x14ac:dyDescent="0.25">
      <c r="A194" s="148">
        <f t="shared" si="5"/>
        <v>186</v>
      </c>
      <c r="B194" s="156" t="str">
        <f ca="1">IF(IFERROR(INDIRECT(CONCATENATE("'UNITCOST ITEMS (Data Entry)'!D",IFERROR(SUM(MATCH(A194,'UNITCOST ITEMS (Data Entry)'!$A$3:$A$504,0),2),""))),"")=0,"",IFERROR(INDIRECT(CONCATENATE("'UNITCOST ITEMS (Data Entry)'!D",IFERROR(SUM(MATCH(A194,'UNITCOST ITEMS (Data Entry)'!$A$3:$A$504,0),2),""))),""))</f>
        <v/>
      </c>
      <c r="C194" s="236" t="str">
        <f ca="1">IF(IFERROR(INDIRECT(CONCATENATE("'UNITCOST ITEMS (Data Entry)'!E",IFERROR(SUM(MATCH(A194,'UNITCOST ITEMS (Data Entry)'!$A$3:$A$504,0),2),""))),"")=0,"",IFERROR(INDIRECT(CONCATENATE("'UNITCOST ITEMS (Data Entry)'!E",IFERROR(SUM(MATCH(A194,'UNITCOST ITEMS (Data Entry)'!$A$3:$A$504,0),2),""))),""))</f>
        <v/>
      </c>
      <c r="D194" s="237"/>
      <c r="E194" s="159" t="str">
        <f ca="1">IF(IFERROR(INDIRECT(CONCATENATE("'UNITCOST ITEMS (Data Entry)'!F",IFERROR(SUM(MATCH(A194,'UNITCOST ITEMS (Data Entry)'!$A$3:$A$504,0),2),""))),"")=0,"",IFERROR(INDIRECT(CONCATENATE("'UNITCOST ITEMS (Data Entry)'!F",IFERROR(SUM(MATCH(A194,'UNITCOST ITEMS (Data Entry)'!$A$3:$A$504,0),2),""))),""))</f>
        <v/>
      </c>
      <c r="F194" s="159" t="str">
        <f ca="1">IF(IFERROR(INDIRECT(CONCATENATE("'UNITCOST ITEMS (Data Entry)'!G",IFERROR(SUM(MATCH(A194,'UNITCOST ITEMS (Data Entry)'!$A$3:$A$504,0),2),""))),"")=0,"",IFERROR(INDIRECT(CONCATENATE("'UNITCOST ITEMS (Data Entry)'!G",IFERROR(SUM(MATCH(A194,'UNITCOST ITEMS (Data Entry)'!$A$3:$A$504,0),2),""))),""))</f>
        <v/>
      </c>
      <c r="G194" s="152" t="str">
        <f ca="1">IF(IFERROR(INDIRECT(CONCATENATE("'UNITCOST ITEMS (Data Entry)'!H",IFERROR(SUM(MATCH(A194,'UNITCOST ITEMS (Data Entry)'!$A$3:$A$504,0),2),""))),"")=0,"",IFERROR(INDIRECT(CONCATENATE("'UNITCOST ITEMS (Data Entry)'!H",IFERROR(SUM(MATCH(A194,'UNITCOST ITEMS (Data Entry)'!$A$3:$A$504,0),2),""))),""))</f>
        <v/>
      </c>
      <c r="H194" s="152" t="str">
        <f ca="1">IF(IFERROR(INDIRECT(CONCATENATE("'UNITCOST ITEMS (Data Entry)'!I",IFERROR(SUM(MATCH(A194,'UNITCOST ITEMS (Data Entry)'!$A$3:$A$504,0),2),""))),"")=0,"",IFERROR(INDIRECT(CONCATENATE("'UNITCOST ITEMS (Data Entry)'!I",IFERROR(SUM(MATCH(A194,'UNITCOST ITEMS (Data Entry)'!$A$3:$A$504,0),2),""))),""))</f>
        <v/>
      </c>
      <c r="I194" s="153" t="str">
        <f ca="1">IF(K194=2,"",IF(IFERROR(INDIRECT(CONCATENATE("'UNITCOST ITEMS (Data Entry)'!J",IFERROR(SUM(MATCH(A194,'UNITCOST ITEMS (Data Entry)'!$A$3:$A$504,0),2),""))),"")=0,"",IFERROR(INDIRECT(CONCATENATE("'UNITCOST ITEMS (Data Entry)'!J",IFERROR(SUM(MATCH(A194,'UNITCOST ITEMS (Data Entry)'!$A$3:$A$504,0),2),""))),"")))</f>
        <v/>
      </c>
      <c r="J194" s="89"/>
      <c r="K194" s="149" t="str">
        <f ca="1">IF(IFERROR(INDIRECT(CONCATENATE("'UNITCOST ITEMS (Data Entry)'!C",IFERROR(SUM(MATCH(A194,'UNITCOST ITEMS (Data Entry)'!$A$3:$A$504,0),2),""))),"")=0,"",IFERROR(INDIRECT(CONCATENATE("'UNITCOST ITEMS (Data Entry)'!C",IFERROR(SUM(MATCH(A194,'UNITCOST ITEMS (Data Entry)'!$A$3:$A$504,0),2),""))),""))</f>
        <v/>
      </c>
      <c r="L194" s="85" t="str">
        <f t="shared" ca="1" si="4"/>
        <v/>
      </c>
    </row>
    <row r="195" spans="1:12" s="72" customFormat="1" ht="15" customHeight="1" x14ac:dyDescent="0.25">
      <c r="A195" s="148">
        <f t="shared" si="5"/>
        <v>187</v>
      </c>
      <c r="B195" s="156" t="str">
        <f ca="1">IF(IFERROR(INDIRECT(CONCATENATE("'UNITCOST ITEMS (Data Entry)'!D",IFERROR(SUM(MATCH(A195,'UNITCOST ITEMS (Data Entry)'!$A$3:$A$504,0),2),""))),"")=0,"",IFERROR(INDIRECT(CONCATENATE("'UNITCOST ITEMS (Data Entry)'!D",IFERROR(SUM(MATCH(A195,'UNITCOST ITEMS (Data Entry)'!$A$3:$A$504,0),2),""))),""))</f>
        <v/>
      </c>
      <c r="C195" s="236" t="str">
        <f ca="1">IF(IFERROR(INDIRECT(CONCATENATE("'UNITCOST ITEMS (Data Entry)'!E",IFERROR(SUM(MATCH(A195,'UNITCOST ITEMS (Data Entry)'!$A$3:$A$504,0),2),""))),"")=0,"",IFERROR(INDIRECT(CONCATENATE("'UNITCOST ITEMS (Data Entry)'!E",IFERROR(SUM(MATCH(A195,'UNITCOST ITEMS (Data Entry)'!$A$3:$A$504,0),2),""))),""))</f>
        <v/>
      </c>
      <c r="D195" s="237"/>
      <c r="E195" s="159" t="str">
        <f ca="1">IF(IFERROR(INDIRECT(CONCATENATE("'UNITCOST ITEMS (Data Entry)'!F",IFERROR(SUM(MATCH(A195,'UNITCOST ITEMS (Data Entry)'!$A$3:$A$504,0),2),""))),"")=0,"",IFERROR(INDIRECT(CONCATENATE("'UNITCOST ITEMS (Data Entry)'!F",IFERROR(SUM(MATCH(A195,'UNITCOST ITEMS (Data Entry)'!$A$3:$A$504,0),2),""))),""))</f>
        <v/>
      </c>
      <c r="F195" s="159" t="str">
        <f ca="1">IF(IFERROR(INDIRECT(CONCATENATE("'UNITCOST ITEMS (Data Entry)'!G",IFERROR(SUM(MATCH(A195,'UNITCOST ITEMS (Data Entry)'!$A$3:$A$504,0),2),""))),"")=0,"",IFERROR(INDIRECT(CONCATENATE("'UNITCOST ITEMS (Data Entry)'!G",IFERROR(SUM(MATCH(A195,'UNITCOST ITEMS (Data Entry)'!$A$3:$A$504,0),2),""))),""))</f>
        <v/>
      </c>
      <c r="G195" s="152" t="str">
        <f ca="1">IF(IFERROR(INDIRECT(CONCATENATE("'UNITCOST ITEMS (Data Entry)'!H",IFERROR(SUM(MATCH(A195,'UNITCOST ITEMS (Data Entry)'!$A$3:$A$504,0),2),""))),"")=0,"",IFERROR(INDIRECT(CONCATENATE("'UNITCOST ITEMS (Data Entry)'!H",IFERROR(SUM(MATCH(A195,'UNITCOST ITEMS (Data Entry)'!$A$3:$A$504,0),2),""))),""))</f>
        <v/>
      </c>
      <c r="H195" s="152" t="str">
        <f ca="1">IF(IFERROR(INDIRECT(CONCATENATE("'UNITCOST ITEMS (Data Entry)'!I",IFERROR(SUM(MATCH(A195,'UNITCOST ITEMS (Data Entry)'!$A$3:$A$504,0),2),""))),"")=0,"",IFERROR(INDIRECT(CONCATENATE("'UNITCOST ITEMS (Data Entry)'!I",IFERROR(SUM(MATCH(A195,'UNITCOST ITEMS (Data Entry)'!$A$3:$A$504,0),2),""))),""))</f>
        <v/>
      </c>
      <c r="I195" s="153" t="str">
        <f ca="1">IF(K195=2,"",IF(IFERROR(INDIRECT(CONCATENATE("'UNITCOST ITEMS (Data Entry)'!J",IFERROR(SUM(MATCH(A195,'UNITCOST ITEMS (Data Entry)'!$A$3:$A$504,0),2),""))),"")=0,"",IFERROR(INDIRECT(CONCATENATE("'UNITCOST ITEMS (Data Entry)'!J",IFERROR(SUM(MATCH(A195,'UNITCOST ITEMS (Data Entry)'!$A$3:$A$504,0),2),""))),"")))</f>
        <v/>
      </c>
      <c r="J195" s="89"/>
      <c r="K195" s="149" t="str">
        <f ca="1">IF(IFERROR(INDIRECT(CONCATENATE("'UNITCOST ITEMS (Data Entry)'!C",IFERROR(SUM(MATCH(A195,'UNITCOST ITEMS (Data Entry)'!$A$3:$A$504,0),2),""))),"")=0,"",IFERROR(INDIRECT(CONCATENATE("'UNITCOST ITEMS (Data Entry)'!C",IFERROR(SUM(MATCH(A195,'UNITCOST ITEMS (Data Entry)'!$A$3:$A$504,0),2),""))),""))</f>
        <v/>
      </c>
      <c r="L195" s="85" t="str">
        <f t="shared" ca="1" si="4"/>
        <v/>
      </c>
    </row>
    <row r="196" spans="1:12" s="72" customFormat="1" ht="15" customHeight="1" x14ac:dyDescent="0.25">
      <c r="A196" s="148">
        <f t="shared" si="5"/>
        <v>188</v>
      </c>
      <c r="B196" s="156" t="str">
        <f ca="1">IF(IFERROR(INDIRECT(CONCATENATE("'UNITCOST ITEMS (Data Entry)'!D",IFERROR(SUM(MATCH(A196,'UNITCOST ITEMS (Data Entry)'!$A$3:$A$504,0),2),""))),"")=0,"",IFERROR(INDIRECT(CONCATENATE("'UNITCOST ITEMS (Data Entry)'!D",IFERROR(SUM(MATCH(A196,'UNITCOST ITEMS (Data Entry)'!$A$3:$A$504,0),2),""))),""))</f>
        <v/>
      </c>
      <c r="C196" s="236" t="str">
        <f ca="1">IF(IFERROR(INDIRECT(CONCATENATE("'UNITCOST ITEMS (Data Entry)'!E",IFERROR(SUM(MATCH(A196,'UNITCOST ITEMS (Data Entry)'!$A$3:$A$504,0),2),""))),"")=0,"",IFERROR(INDIRECT(CONCATENATE("'UNITCOST ITEMS (Data Entry)'!E",IFERROR(SUM(MATCH(A196,'UNITCOST ITEMS (Data Entry)'!$A$3:$A$504,0),2),""))),""))</f>
        <v/>
      </c>
      <c r="D196" s="237"/>
      <c r="E196" s="159" t="str">
        <f ca="1">IF(IFERROR(INDIRECT(CONCATENATE("'UNITCOST ITEMS (Data Entry)'!F",IFERROR(SUM(MATCH(A196,'UNITCOST ITEMS (Data Entry)'!$A$3:$A$504,0),2),""))),"")=0,"",IFERROR(INDIRECT(CONCATENATE("'UNITCOST ITEMS (Data Entry)'!F",IFERROR(SUM(MATCH(A196,'UNITCOST ITEMS (Data Entry)'!$A$3:$A$504,0),2),""))),""))</f>
        <v/>
      </c>
      <c r="F196" s="159" t="str">
        <f ca="1">IF(IFERROR(INDIRECT(CONCATENATE("'UNITCOST ITEMS (Data Entry)'!G",IFERROR(SUM(MATCH(A196,'UNITCOST ITEMS (Data Entry)'!$A$3:$A$504,0),2),""))),"")=0,"",IFERROR(INDIRECT(CONCATENATE("'UNITCOST ITEMS (Data Entry)'!G",IFERROR(SUM(MATCH(A196,'UNITCOST ITEMS (Data Entry)'!$A$3:$A$504,0),2),""))),""))</f>
        <v/>
      </c>
      <c r="G196" s="152" t="str">
        <f ca="1">IF(IFERROR(INDIRECT(CONCATENATE("'UNITCOST ITEMS (Data Entry)'!H",IFERROR(SUM(MATCH(A196,'UNITCOST ITEMS (Data Entry)'!$A$3:$A$504,0),2),""))),"")=0,"",IFERROR(INDIRECT(CONCATENATE("'UNITCOST ITEMS (Data Entry)'!H",IFERROR(SUM(MATCH(A196,'UNITCOST ITEMS (Data Entry)'!$A$3:$A$504,0),2),""))),""))</f>
        <v/>
      </c>
      <c r="H196" s="152" t="str">
        <f ca="1">IF(IFERROR(INDIRECT(CONCATENATE("'UNITCOST ITEMS (Data Entry)'!I",IFERROR(SUM(MATCH(A196,'UNITCOST ITEMS (Data Entry)'!$A$3:$A$504,0),2),""))),"")=0,"",IFERROR(INDIRECT(CONCATENATE("'UNITCOST ITEMS (Data Entry)'!I",IFERROR(SUM(MATCH(A196,'UNITCOST ITEMS (Data Entry)'!$A$3:$A$504,0),2),""))),""))</f>
        <v/>
      </c>
      <c r="I196" s="153" t="str">
        <f ca="1">IF(K196=2,"",IF(IFERROR(INDIRECT(CONCATENATE("'UNITCOST ITEMS (Data Entry)'!J",IFERROR(SUM(MATCH(A196,'UNITCOST ITEMS (Data Entry)'!$A$3:$A$504,0),2),""))),"")=0,"",IFERROR(INDIRECT(CONCATENATE("'UNITCOST ITEMS (Data Entry)'!J",IFERROR(SUM(MATCH(A196,'UNITCOST ITEMS (Data Entry)'!$A$3:$A$504,0),2),""))),"")))</f>
        <v/>
      </c>
      <c r="J196" s="89"/>
      <c r="K196" s="149" t="str">
        <f ca="1">IF(IFERROR(INDIRECT(CONCATENATE("'UNITCOST ITEMS (Data Entry)'!C",IFERROR(SUM(MATCH(A196,'UNITCOST ITEMS (Data Entry)'!$A$3:$A$504,0),2),""))),"")=0,"",IFERROR(INDIRECT(CONCATENATE("'UNITCOST ITEMS (Data Entry)'!C",IFERROR(SUM(MATCH(A196,'UNITCOST ITEMS (Data Entry)'!$A$3:$A$504,0),2),""))),""))</f>
        <v/>
      </c>
      <c r="L196" s="85" t="str">
        <f t="shared" ca="1" si="4"/>
        <v/>
      </c>
    </row>
    <row r="197" spans="1:12" s="72" customFormat="1" ht="15" customHeight="1" x14ac:dyDescent="0.25">
      <c r="A197" s="148">
        <f t="shared" si="5"/>
        <v>189</v>
      </c>
      <c r="B197" s="156" t="str">
        <f ca="1">IF(IFERROR(INDIRECT(CONCATENATE("'UNITCOST ITEMS (Data Entry)'!D",IFERROR(SUM(MATCH(A197,'UNITCOST ITEMS (Data Entry)'!$A$3:$A$504,0),2),""))),"")=0,"",IFERROR(INDIRECT(CONCATENATE("'UNITCOST ITEMS (Data Entry)'!D",IFERROR(SUM(MATCH(A197,'UNITCOST ITEMS (Data Entry)'!$A$3:$A$504,0),2),""))),""))</f>
        <v/>
      </c>
      <c r="C197" s="236" t="str">
        <f ca="1">IF(IFERROR(INDIRECT(CONCATENATE("'UNITCOST ITEMS (Data Entry)'!E",IFERROR(SUM(MATCH(A197,'UNITCOST ITEMS (Data Entry)'!$A$3:$A$504,0),2),""))),"")=0,"",IFERROR(INDIRECT(CONCATENATE("'UNITCOST ITEMS (Data Entry)'!E",IFERROR(SUM(MATCH(A197,'UNITCOST ITEMS (Data Entry)'!$A$3:$A$504,0),2),""))),""))</f>
        <v/>
      </c>
      <c r="D197" s="237"/>
      <c r="E197" s="159" t="str">
        <f ca="1">IF(IFERROR(INDIRECT(CONCATENATE("'UNITCOST ITEMS (Data Entry)'!F",IFERROR(SUM(MATCH(A197,'UNITCOST ITEMS (Data Entry)'!$A$3:$A$504,0),2),""))),"")=0,"",IFERROR(INDIRECT(CONCATENATE("'UNITCOST ITEMS (Data Entry)'!F",IFERROR(SUM(MATCH(A197,'UNITCOST ITEMS (Data Entry)'!$A$3:$A$504,0),2),""))),""))</f>
        <v/>
      </c>
      <c r="F197" s="159" t="str">
        <f ca="1">IF(IFERROR(INDIRECT(CONCATENATE("'UNITCOST ITEMS (Data Entry)'!G",IFERROR(SUM(MATCH(A197,'UNITCOST ITEMS (Data Entry)'!$A$3:$A$504,0),2),""))),"")=0,"",IFERROR(INDIRECT(CONCATENATE("'UNITCOST ITEMS (Data Entry)'!G",IFERROR(SUM(MATCH(A197,'UNITCOST ITEMS (Data Entry)'!$A$3:$A$504,0),2),""))),""))</f>
        <v/>
      </c>
      <c r="G197" s="152" t="str">
        <f ca="1">IF(IFERROR(INDIRECT(CONCATENATE("'UNITCOST ITEMS (Data Entry)'!H",IFERROR(SUM(MATCH(A197,'UNITCOST ITEMS (Data Entry)'!$A$3:$A$504,0),2),""))),"")=0,"",IFERROR(INDIRECT(CONCATENATE("'UNITCOST ITEMS (Data Entry)'!H",IFERROR(SUM(MATCH(A197,'UNITCOST ITEMS (Data Entry)'!$A$3:$A$504,0),2),""))),""))</f>
        <v/>
      </c>
      <c r="H197" s="152" t="str">
        <f ca="1">IF(IFERROR(INDIRECT(CONCATENATE("'UNITCOST ITEMS (Data Entry)'!I",IFERROR(SUM(MATCH(A197,'UNITCOST ITEMS (Data Entry)'!$A$3:$A$504,0),2),""))),"")=0,"",IFERROR(INDIRECT(CONCATENATE("'UNITCOST ITEMS (Data Entry)'!I",IFERROR(SUM(MATCH(A197,'UNITCOST ITEMS (Data Entry)'!$A$3:$A$504,0),2),""))),""))</f>
        <v/>
      </c>
      <c r="I197" s="153" t="str">
        <f ca="1">IF(K197=2,"",IF(IFERROR(INDIRECT(CONCATENATE("'UNITCOST ITEMS (Data Entry)'!J",IFERROR(SUM(MATCH(A197,'UNITCOST ITEMS (Data Entry)'!$A$3:$A$504,0),2),""))),"")=0,"",IFERROR(INDIRECT(CONCATENATE("'UNITCOST ITEMS (Data Entry)'!J",IFERROR(SUM(MATCH(A197,'UNITCOST ITEMS (Data Entry)'!$A$3:$A$504,0),2),""))),"")))</f>
        <v/>
      </c>
      <c r="J197" s="89"/>
      <c r="K197" s="149" t="str">
        <f ca="1">IF(IFERROR(INDIRECT(CONCATENATE("'UNITCOST ITEMS (Data Entry)'!C",IFERROR(SUM(MATCH(A197,'UNITCOST ITEMS (Data Entry)'!$A$3:$A$504,0),2),""))),"")=0,"",IFERROR(INDIRECT(CONCATENATE("'UNITCOST ITEMS (Data Entry)'!C",IFERROR(SUM(MATCH(A197,'UNITCOST ITEMS (Data Entry)'!$A$3:$A$504,0),2),""))),""))</f>
        <v/>
      </c>
      <c r="L197" s="85" t="str">
        <f t="shared" ca="1" si="4"/>
        <v/>
      </c>
    </row>
    <row r="198" spans="1:12" s="72" customFormat="1" ht="15" customHeight="1" x14ac:dyDescent="0.25">
      <c r="A198" s="148">
        <f t="shared" si="5"/>
        <v>190</v>
      </c>
      <c r="B198" s="156" t="str">
        <f ca="1">IF(IFERROR(INDIRECT(CONCATENATE("'UNITCOST ITEMS (Data Entry)'!D",IFERROR(SUM(MATCH(A198,'UNITCOST ITEMS (Data Entry)'!$A$3:$A$504,0),2),""))),"")=0,"",IFERROR(INDIRECT(CONCATENATE("'UNITCOST ITEMS (Data Entry)'!D",IFERROR(SUM(MATCH(A198,'UNITCOST ITEMS (Data Entry)'!$A$3:$A$504,0),2),""))),""))</f>
        <v/>
      </c>
      <c r="C198" s="236" t="str">
        <f ca="1">IF(IFERROR(INDIRECT(CONCATENATE("'UNITCOST ITEMS (Data Entry)'!E",IFERROR(SUM(MATCH(A198,'UNITCOST ITEMS (Data Entry)'!$A$3:$A$504,0),2),""))),"")=0,"",IFERROR(INDIRECT(CONCATENATE("'UNITCOST ITEMS (Data Entry)'!E",IFERROR(SUM(MATCH(A198,'UNITCOST ITEMS (Data Entry)'!$A$3:$A$504,0),2),""))),""))</f>
        <v/>
      </c>
      <c r="D198" s="237"/>
      <c r="E198" s="159" t="str">
        <f ca="1">IF(IFERROR(INDIRECT(CONCATENATE("'UNITCOST ITEMS (Data Entry)'!F",IFERROR(SUM(MATCH(A198,'UNITCOST ITEMS (Data Entry)'!$A$3:$A$504,0),2),""))),"")=0,"",IFERROR(INDIRECT(CONCATENATE("'UNITCOST ITEMS (Data Entry)'!F",IFERROR(SUM(MATCH(A198,'UNITCOST ITEMS (Data Entry)'!$A$3:$A$504,0),2),""))),""))</f>
        <v/>
      </c>
      <c r="F198" s="159" t="str">
        <f ca="1">IF(IFERROR(INDIRECT(CONCATENATE("'UNITCOST ITEMS (Data Entry)'!G",IFERROR(SUM(MATCH(A198,'UNITCOST ITEMS (Data Entry)'!$A$3:$A$504,0),2),""))),"")=0,"",IFERROR(INDIRECT(CONCATENATE("'UNITCOST ITEMS (Data Entry)'!G",IFERROR(SUM(MATCH(A198,'UNITCOST ITEMS (Data Entry)'!$A$3:$A$504,0),2),""))),""))</f>
        <v/>
      </c>
      <c r="G198" s="152" t="str">
        <f ca="1">IF(IFERROR(INDIRECT(CONCATENATE("'UNITCOST ITEMS (Data Entry)'!H",IFERROR(SUM(MATCH(A198,'UNITCOST ITEMS (Data Entry)'!$A$3:$A$504,0),2),""))),"")=0,"",IFERROR(INDIRECT(CONCATENATE("'UNITCOST ITEMS (Data Entry)'!H",IFERROR(SUM(MATCH(A198,'UNITCOST ITEMS (Data Entry)'!$A$3:$A$504,0),2),""))),""))</f>
        <v/>
      </c>
      <c r="H198" s="152" t="str">
        <f ca="1">IF(IFERROR(INDIRECT(CONCATENATE("'UNITCOST ITEMS (Data Entry)'!I",IFERROR(SUM(MATCH(A198,'UNITCOST ITEMS (Data Entry)'!$A$3:$A$504,0),2),""))),"")=0,"",IFERROR(INDIRECT(CONCATENATE("'UNITCOST ITEMS (Data Entry)'!I",IFERROR(SUM(MATCH(A198,'UNITCOST ITEMS (Data Entry)'!$A$3:$A$504,0),2),""))),""))</f>
        <v/>
      </c>
      <c r="I198" s="153" t="str">
        <f ca="1">IF(K198=2,"",IF(IFERROR(INDIRECT(CONCATENATE("'UNITCOST ITEMS (Data Entry)'!J",IFERROR(SUM(MATCH(A198,'UNITCOST ITEMS (Data Entry)'!$A$3:$A$504,0),2),""))),"")=0,"",IFERROR(INDIRECT(CONCATENATE("'UNITCOST ITEMS (Data Entry)'!J",IFERROR(SUM(MATCH(A198,'UNITCOST ITEMS (Data Entry)'!$A$3:$A$504,0),2),""))),"")))</f>
        <v/>
      </c>
      <c r="J198" s="89"/>
      <c r="K198" s="149" t="str">
        <f ca="1">IF(IFERROR(INDIRECT(CONCATENATE("'UNITCOST ITEMS (Data Entry)'!C",IFERROR(SUM(MATCH(A198,'UNITCOST ITEMS (Data Entry)'!$A$3:$A$504,0),2),""))),"")=0,"",IFERROR(INDIRECT(CONCATENATE("'UNITCOST ITEMS (Data Entry)'!C",IFERROR(SUM(MATCH(A198,'UNITCOST ITEMS (Data Entry)'!$A$3:$A$504,0),2),""))),""))</f>
        <v/>
      </c>
      <c r="L198" s="85" t="str">
        <f t="shared" ca="1" si="4"/>
        <v/>
      </c>
    </row>
    <row r="199" spans="1:12" s="72" customFormat="1" ht="15" customHeight="1" x14ac:dyDescent="0.25">
      <c r="A199" s="148">
        <f t="shared" si="5"/>
        <v>191</v>
      </c>
      <c r="B199" s="156" t="str">
        <f ca="1">IF(IFERROR(INDIRECT(CONCATENATE("'UNITCOST ITEMS (Data Entry)'!D",IFERROR(SUM(MATCH(A199,'UNITCOST ITEMS (Data Entry)'!$A$3:$A$504,0),2),""))),"")=0,"",IFERROR(INDIRECT(CONCATENATE("'UNITCOST ITEMS (Data Entry)'!D",IFERROR(SUM(MATCH(A199,'UNITCOST ITEMS (Data Entry)'!$A$3:$A$504,0),2),""))),""))</f>
        <v/>
      </c>
      <c r="C199" s="236" t="str">
        <f ca="1">IF(IFERROR(INDIRECT(CONCATENATE("'UNITCOST ITEMS (Data Entry)'!E",IFERROR(SUM(MATCH(A199,'UNITCOST ITEMS (Data Entry)'!$A$3:$A$504,0),2),""))),"")=0,"",IFERROR(INDIRECT(CONCATENATE("'UNITCOST ITEMS (Data Entry)'!E",IFERROR(SUM(MATCH(A199,'UNITCOST ITEMS (Data Entry)'!$A$3:$A$504,0),2),""))),""))</f>
        <v/>
      </c>
      <c r="D199" s="237"/>
      <c r="E199" s="159" t="str">
        <f ca="1">IF(IFERROR(INDIRECT(CONCATENATE("'UNITCOST ITEMS (Data Entry)'!F",IFERROR(SUM(MATCH(A199,'UNITCOST ITEMS (Data Entry)'!$A$3:$A$504,0),2),""))),"")=0,"",IFERROR(INDIRECT(CONCATENATE("'UNITCOST ITEMS (Data Entry)'!F",IFERROR(SUM(MATCH(A199,'UNITCOST ITEMS (Data Entry)'!$A$3:$A$504,0),2),""))),""))</f>
        <v/>
      </c>
      <c r="F199" s="159" t="str">
        <f ca="1">IF(IFERROR(INDIRECT(CONCATENATE("'UNITCOST ITEMS (Data Entry)'!G",IFERROR(SUM(MATCH(A199,'UNITCOST ITEMS (Data Entry)'!$A$3:$A$504,0),2),""))),"")=0,"",IFERROR(INDIRECT(CONCATENATE("'UNITCOST ITEMS (Data Entry)'!G",IFERROR(SUM(MATCH(A199,'UNITCOST ITEMS (Data Entry)'!$A$3:$A$504,0),2),""))),""))</f>
        <v/>
      </c>
      <c r="G199" s="152" t="str">
        <f ca="1">IF(IFERROR(INDIRECT(CONCATENATE("'UNITCOST ITEMS (Data Entry)'!H",IFERROR(SUM(MATCH(A199,'UNITCOST ITEMS (Data Entry)'!$A$3:$A$504,0),2),""))),"")=0,"",IFERROR(INDIRECT(CONCATENATE("'UNITCOST ITEMS (Data Entry)'!H",IFERROR(SUM(MATCH(A199,'UNITCOST ITEMS (Data Entry)'!$A$3:$A$504,0),2),""))),""))</f>
        <v/>
      </c>
      <c r="H199" s="152" t="str">
        <f ca="1">IF(IFERROR(INDIRECT(CONCATENATE("'UNITCOST ITEMS (Data Entry)'!I",IFERROR(SUM(MATCH(A199,'UNITCOST ITEMS (Data Entry)'!$A$3:$A$504,0),2),""))),"")=0,"",IFERROR(INDIRECT(CONCATENATE("'UNITCOST ITEMS (Data Entry)'!I",IFERROR(SUM(MATCH(A199,'UNITCOST ITEMS (Data Entry)'!$A$3:$A$504,0),2),""))),""))</f>
        <v/>
      </c>
      <c r="I199" s="153" t="str">
        <f ca="1">IF(K199=2,"",IF(IFERROR(INDIRECT(CONCATENATE("'UNITCOST ITEMS (Data Entry)'!J",IFERROR(SUM(MATCH(A199,'UNITCOST ITEMS (Data Entry)'!$A$3:$A$504,0),2),""))),"")=0,"",IFERROR(INDIRECT(CONCATENATE("'UNITCOST ITEMS (Data Entry)'!J",IFERROR(SUM(MATCH(A199,'UNITCOST ITEMS (Data Entry)'!$A$3:$A$504,0),2),""))),"")))</f>
        <v/>
      </c>
      <c r="J199" s="89"/>
      <c r="K199" s="149" t="str">
        <f ca="1">IF(IFERROR(INDIRECT(CONCATENATE("'UNITCOST ITEMS (Data Entry)'!C",IFERROR(SUM(MATCH(A199,'UNITCOST ITEMS (Data Entry)'!$A$3:$A$504,0),2),""))),"")=0,"",IFERROR(INDIRECT(CONCATENATE("'UNITCOST ITEMS (Data Entry)'!C",IFERROR(SUM(MATCH(A199,'UNITCOST ITEMS (Data Entry)'!$A$3:$A$504,0),2),""))),""))</f>
        <v/>
      </c>
      <c r="L199" s="85" t="str">
        <f t="shared" ca="1" si="4"/>
        <v/>
      </c>
    </row>
    <row r="200" spans="1:12" s="72" customFormat="1" ht="15" customHeight="1" x14ac:dyDescent="0.25">
      <c r="A200" s="148">
        <f t="shared" si="5"/>
        <v>192</v>
      </c>
      <c r="B200" s="156" t="str">
        <f ca="1">IF(IFERROR(INDIRECT(CONCATENATE("'UNITCOST ITEMS (Data Entry)'!D",IFERROR(SUM(MATCH(A200,'UNITCOST ITEMS (Data Entry)'!$A$3:$A$504,0),2),""))),"")=0,"",IFERROR(INDIRECT(CONCATENATE("'UNITCOST ITEMS (Data Entry)'!D",IFERROR(SUM(MATCH(A200,'UNITCOST ITEMS (Data Entry)'!$A$3:$A$504,0),2),""))),""))</f>
        <v/>
      </c>
      <c r="C200" s="236" t="str">
        <f ca="1">IF(IFERROR(INDIRECT(CONCATENATE("'UNITCOST ITEMS (Data Entry)'!E",IFERROR(SUM(MATCH(A200,'UNITCOST ITEMS (Data Entry)'!$A$3:$A$504,0),2),""))),"")=0,"",IFERROR(INDIRECT(CONCATENATE("'UNITCOST ITEMS (Data Entry)'!E",IFERROR(SUM(MATCH(A200,'UNITCOST ITEMS (Data Entry)'!$A$3:$A$504,0),2),""))),""))</f>
        <v/>
      </c>
      <c r="D200" s="237"/>
      <c r="E200" s="159" t="str">
        <f ca="1">IF(IFERROR(INDIRECT(CONCATENATE("'UNITCOST ITEMS (Data Entry)'!F",IFERROR(SUM(MATCH(A200,'UNITCOST ITEMS (Data Entry)'!$A$3:$A$504,0),2),""))),"")=0,"",IFERROR(INDIRECT(CONCATENATE("'UNITCOST ITEMS (Data Entry)'!F",IFERROR(SUM(MATCH(A200,'UNITCOST ITEMS (Data Entry)'!$A$3:$A$504,0),2),""))),""))</f>
        <v/>
      </c>
      <c r="F200" s="159" t="str">
        <f ca="1">IF(IFERROR(INDIRECT(CONCATENATE("'UNITCOST ITEMS (Data Entry)'!G",IFERROR(SUM(MATCH(A200,'UNITCOST ITEMS (Data Entry)'!$A$3:$A$504,0),2),""))),"")=0,"",IFERROR(INDIRECT(CONCATENATE("'UNITCOST ITEMS (Data Entry)'!G",IFERROR(SUM(MATCH(A200,'UNITCOST ITEMS (Data Entry)'!$A$3:$A$504,0),2),""))),""))</f>
        <v/>
      </c>
      <c r="G200" s="152" t="str">
        <f ca="1">IF(IFERROR(INDIRECT(CONCATENATE("'UNITCOST ITEMS (Data Entry)'!H",IFERROR(SUM(MATCH(A200,'UNITCOST ITEMS (Data Entry)'!$A$3:$A$504,0),2),""))),"")=0,"",IFERROR(INDIRECT(CONCATENATE("'UNITCOST ITEMS (Data Entry)'!H",IFERROR(SUM(MATCH(A200,'UNITCOST ITEMS (Data Entry)'!$A$3:$A$504,0),2),""))),""))</f>
        <v/>
      </c>
      <c r="H200" s="152" t="str">
        <f ca="1">IF(IFERROR(INDIRECT(CONCATENATE("'UNITCOST ITEMS (Data Entry)'!I",IFERROR(SUM(MATCH(A200,'UNITCOST ITEMS (Data Entry)'!$A$3:$A$504,0),2),""))),"")=0,"",IFERROR(INDIRECT(CONCATENATE("'UNITCOST ITEMS (Data Entry)'!I",IFERROR(SUM(MATCH(A200,'UNITCOST ITEMS (Data Entry)'!$A$3:$A$504,0),2),""))),""))</f>
        <v/>
      </c>
      <c r="I200" s="153" t="str">
        <f ca="1">IF(K200=2,"",IF(IFERROR(INDIRECT(CONCATENATE("'UNITCOST ITEMS (Data Entry)'!J",IFERROR(SUM(MATCH(A200,'UNITCOST ITEMS (Data Entry)'!$A$3:$A$504,0),2),""))),"")=0,"",IFERROR(INDIRECT(CONCATENATE("'UNITCOST ITEMS (Data Entry)'!J",IFERROR(SUM(MATCH(A200,'UNITCOST ITEMS (Data Entry)'!$A$3:$A$504,0),2),""))),"")))</f>
        <v/>
      </c>
      <c r="J200" s="89"/>
      <c r="K200" s="149" t="str">
        <f ca="1">IF(IFERROR(INDIRECT(CONCATENATE("'UNITCOST ITEMS (Data Entry)'!C",IFERROR(SUM(MATCH(A200,'UNITCOST ITEMS (Data Entry)'!$A$3:$A$504,0),2),""))),"")=0,"",IFERROR(INDIRECT(CONCATENATE("'UNITCOST ITEMS (Data Entry)'!C",IFERROR(SUM(MATCH(A200,'UNITCOST ITEMS (Data Entry)'!$A$3:$A$504,0),2),""))),""))</f>
        <v/>
      </c>
      <c r="L200" s="85" t="str">
        <f t="shared" ca="1" si="4"/>
        <v/>
      </c>
    </row>
    <row r="201" spans="1:12" s="72" customFormat="1" ht="15" customHeight="1" x14ac:dyDescent="0.25">
      <c r="A201" s="148">
        <f t="shared" si="5"/>
        <v>193</v>
      </c>
      <c r="B201" s="156" t="str">
        <f ca="1">IF(IFERROR(INDIRECT(CONCATENATE("'UNITCOST ITEMS (Data Entry)'!D",IFERROR(SUM(MATCH(A201,'UNITCOST ITEMS (Data Entry)'!$A$3:$A$504,0),2),""))),"")=0,"",IFERROR(INDIRECT(CONCATENATE("'UNITCOST ITEMS (Data Entry)'!D",IFERROR(SUM(MATCH(A201,'UNITCOST ITEMS (Data Entry)'!$A$3:$A$504,0),2),""))),""))</f>
        <v/>
      </c>
      <c r="C201" s="236" t="str">
        <f ca="1">IF(IFERROR(INDIRECT(CONCATENATE("'UNITCOST ITEMS (Data Entry)'!E",IFERROR(SUM(MATCH(A201,'UNITCOST ITEMS (Data Entry)'!$A$3:$A$504,0),2),""))),"")=0,"",IFERROR(INDIRECT(CONCATENATE("'UNITCOST ITEMS (Data Entry)'!E",IFERROR(SUM(MATCH(A201,'UNITCOST ITEMS (Data Entry)'!$A$3:$A$504,0),2),""))),""))</f>
        <v/>
      </c>
      <c r="D201" s="237"/>
      <c r="E201" s="159" t="str">
        <f ca="1">IF(IFERROR(INDIRECT(CONCATENATE("'UNITCOST ITEMS (Data Entry)'!F",IFERROR(SUM(MATCH(A201,'UNITCOST ITEMS (Data Entry)'!$A$3:$A$504,0),2),""))),"")=0,"",IFERROR(INDIRECT(CONCATENATE("'UNITCOST ITEMS (Data Entry)'!F",IFERROR(SUM(MATCH(A201,'UNITCOST ITEMS (Data Entry)'!$A$3:$A$504,0),2),""))),""))</f>
        <v/>
      </c>
      <c r="F201" s="159" t="str">
        <f ca="1">IF(IFERROR(INDIRECT(CONCATENATE("'UNITCOST ITEMS (Data Entry)'!G",IFERROR(SUM(MATCH(A201,'UNITCOST ITEMS (Data Entry)'!$A$3:$A$504,0),2),""))),"")=0,"",IFERROR(INDIRECT(CONCATENATE("'UNITCOST ITEMS (Data Entry)'!G",IFERROR(SUM(MATCH(A201,'UNITCOST ITEMS (Data Entry)'!$A$3:$A$504,0),2),""))),""))</f>
        <v/>
      </c>
      <c r="G201" s="152" t="str">
        <f ca="1">IF(IFERROR(INDIRECT(CONCATENATE("'UNITCOST ITEMS (Data Entry)'!H",IFERROR(SUM(MATCH(A201,'UNITCOST ITEMS (Data Entry)'!$A$3:$A$504,0),2),""))),"")=0,"",IFERROR(INDIRECT(CONCATENATE("'UNITCOST ITEMS (Data Entry)'!H",IFERROR(SUM(MATCH(A201,'UNITCOST ITEMS (Data Entry)'!$A$3:$A$504,0),2),""))),""))</f>
        <v/>
      </c>
      <c r="H201" s="152" t="str">
        <f ca="1">IF(IFERROR(INDIRECT(CONCATENATE("'UNITCOST ITEMS (Data Entry)'!I",IFERROR(SUM(MATCH(A201,'UNITCOST ITEMS (Data Entry)'!$A$3:$A$504,0),2),""))),"")=0,"",IFERROR(INDIRECT(CONCATENATE("'UNITCOST ITEMS (Data Entry)'!I",IFERROR(SUM(MATCH(A201,'UNITCOST ITEMS (Data Entry)'!$A$3:$A$504,0),2),""))),""))</f>
        <v/>
      </c>
      <c r="I201" s="153" t="str">
        <f ca="1">IF(K201=2,"",IF(IFERROR(INDIRECT(CONCATENATE("'UNITCOST ITEMS (Data Entry)'!J",IFERROR(SUM(MATCH(A201,'UNITCOST ITEMS (Data Entry)'!$A$3:$A$504,0),2),""))),"")=0,"",IFERROR(INDIRECT(CONCATENATE("'UNITCOST ITEMS (Data Entry)'!J",IFERROR(SUM(MATCH(A201,'UNITCOST ITEMS (Data Entry)'!$A$3:$A$504,0),2),""))),"")))</f>
        <v/>
      </c>
      <c r="J201" s="89"/>
      <c r="K201" s="149" t="str">
        <f ca="1">IF(IFERROR(INDIRECT(CONCATENATE("'UNITCOST ITEMS (Data Entry)'!C",IFERROR(SUM(MATCH(A201,'UNITCOST ITEMS (Data Entry)'!$A$3:$A$504,0),2),""))),"")=0,"",IFERROR(INDIRECT(CONCATENATE("'UNITCOST ITEMS (Data Entry)'!C",IFERROR(SUM(MATCH(A201,'UNITCOST ITEMS (Data Entry)'!$A$3:$A$504,0),2),""))),""))</f>
        <v/>
      </c>
      <c r="L201" s="85" t="str">
        <f t="shared" ca="1" si="4"/>
        <v/>
      </c>
    </row>
    <row r="202" spans="1:12" s="72" customFormat="1" ht="15" customHeight="1" x14ac:dyDescent="0.25">
      <c r="A202" s="148">
        <f t="shared" si="5"/>
        <v>194</v>
      </c>
      <c r="B202" s="156" t="str">
        <f ca="1">IF(IFERROR(INDIRECT(CONCATENATE("'UNITCOST ITEMS (Data Entry)'!D",IFERROR(SUM(MATCH(A202,'UNITCOST ITEMS (Data Entry)'!$A$3:$A$504,0),2),""))),"")=0,"",IFERROR(INDIRECT(CONCATENATE("'UNITCOST ITEMS (Data Entry)'!D",IFERROR(SUM(MATCH(A202,'UNITCOST ITEMS (Data Entry)'!$A$3:$A$504,0),2),""))),""))</f>
        <v/>
      </c>
      <c r="C202" s="236" t="str">
        <f ca="1">IF(IFERROR(INDIRECT(CONCATENATE("'UNITCOST ITEMS (Data Entry)'!E",IFERROR(SUM(MATCH(A202,'UNITCOST ITEMS (Data Entry)'!$A$3:$A$504,0),2),""))),"")=0,"",IFERROR(INDIRECT(CONCATENATE("'UNITCOST ITEMS (Data Entry)'!E",IFERROR(SUM(MATCH(A202,'UNITCOST ITEMS (Data Entry)'!$A$3:$A$504,0),2),""))),""))</f>
        <v/>
      </c>
      <c r="D202" s="237"/>
      <c r="E202" s="159" t="str">
        <f ca="1">IF(IFERROR(INDIRECT(CONCATENATE("'UNITCOST ITEMS (Data Entry)'!F",IFERROR(SUM(MATCH(A202,'UNITCOST ITEMS (Data Entry)'!$A$3:$A$504,0),2),""))),"")=0,"",IFERROR(INDIRECT(CONCATENATE("'UNITCOST ITEMS (Data Entry)'!F",IFERROR(SUM(MATCH(A202,'UNITCOST ITEMS (Data Entry)'!$A$3:$A$504,0),2),""))),""))</f>
        <v/>
      </c>
      <c r="F202" s="159" t="str">
        <f ca="1">IF(IFERROR(INDIRECT(CONCATENATE("'UNITCOST ITEMS (Data Entry)'!G",IFERROR(SUM(MATCH(A202,'UNITCOST ITEMS (Data Entry)'!$A$3:$A$504,0),2),""))),"")=0,"",IFERROR(INDIRECT(CONCATENATE("'UNITCOST ITEMS (Data Entry)'!G",IFERROR(SUM(MATCH(A202,'UNITCOST ITEMS (Data Entry)'!$A$3:$A$504,0),2),""))),""))</f>
        <v/>
      </c>
      <c r="G202" s="152" t="str">
        <f ca="1">IF(IFERROR(INDIRECT(CONCATENATE("'UNITCOST ITEMS (Data Entry)'!H",IFERROR(SUM(MATCH(A202,'UNITCOST ITEMS (Data Entry)'!$A$3:$A$504,0),2),""))),"")=0,"",IFERROR(INDIRECT(CONCATENATE("'UNITCOST ITEMS (Data Entry)'!H",IFERROR(SUM(MATCH(A202,'UNITCOST ITEMS (Data Entry)'!$A$3:$A$504,0),2),""))),""))</f>
        <v/>
      </c>
      <c r="H202" s="152" t="str">
        <f ca="1">IF(IFERROR(INDIRECT(CONCATENATE("'UNITCOST ITEMS (Data Entry)'!I",IFERROR(SUM(MATCH(A202,'UNITCOST ITEMS (Data Entry)'!$A$3:$A$504,0),2),""))),"")=0,"",IFERROR(INDIRECT(CONCATENATE("'UNITCOST ITEMS (Data Entry)'!I",IFERROR(SUM(MATCH(A202,'UNITCOST ITEMS (Data Entry)'!$A$3:$A$504,0),2),""))),""))</f>
        <v/>
      </c>
      <c r="I202" s="153" t="str">
        <f ca="1">IF(K202=2,"",IF(IFERROR(INDIRECT(CONCATENATE("'UNITCOST ITEMS (Data Entry)'!J",IFERROR(SUM(MATCH(A202,'UNITCOST ITEMS (Data Entry)'!$A$3:$A$504,0),2),""))),"")=0,"",IFERROR(INDIRECT(CONCATENATE("'UNITCOST ITEMS (Data Entry)'!J",IFERROR(SUM(MATCH(A202,'UNITCOST ITEMS (Data Entry)'!$A$3:$A$504,0),2),""))),"")))</f>
        <v/>
      </c>
      <c r="J202" s="89"/>
      <c r="K202" s="149" t="str">
        <f ca="1">IF(IFERROR(INDIRECT(CONCATENATE("'UNITCOST ITEMS (Data Entry)'!C",IFERROR(SUM(MATCH(A202,'UNITCOST ITEMS (Data Entry)'!$A$3:$A$504,0),2),""))),"")=0,"",IFERROR(INDIRECT(CONCATENATE("'UNITCOST ITEMS (Data Entry)'!C",IFERROR(SUM(MATCH(A202,'UNITCOST ITEMS (Data Entry)'!$A$3:$A$504,0),2),""))),""))</f>
        <v/>
      </c>
      <c r="L202" s="85" t="str">
        <f t="shared" ref="L202:L265" ca="1" si="6">IF(K202&lt;&gt;"",ROW(),"")</f>
        <v/>
      </c>
    </row>
    <row r="203" spans="1:12" s="72" customFormat="1" ht="15" customHeight="1" x14ac:dyDescent="0.25">
      <c r="A203" s="148">
        <f t="shared" ref="A203:A266" si="7">A202+1</f>
        <v>195</v>
      </c>
      <c r="B203" s="156" t="str">
        <f ca="1">IF(IFERROR(INDIRECT(CONCATENATE("'UNITCOST ITEMS (Data Entry)'!D",IFERROR(SUM(MATCH(A203,'UNITCOST ITEMS (Data Entry)'!$A$3:$A$504,0),2),""))),"")=0,"",IFERROR(INDIRECT(CONCATENATE("'UNITCOST ITEMS (Data Entry)'!D",IFERROR(SUM(MATCH(A203,'UNITCOST ITEMS (Data Entry)'!$A$3:$A$504,0),2),""))),""))</f>
        <v/>
      </c>
      <c r="C203" s="236" t="str">
        <f ca="1">IF(IFERROR(INDIRECT(CONCATENATE("'UNITCOST ITEMS (Data Entry)'!E",IFERROR(SUM(MATCH(A203,'UNITCOST ITEMS (Data Entry)'!$A$3:$A$504,0),2),""))),"")=0,"",IFERROR(INDIRECT(CONCATENATE("'UNITCOST ITEMS (Data Entry)'!E",IFERROR(SUM(MATCH(A203,'UNITCOST ITEMS (Data Entry)'!$A$3:$A$504,0),2),""))),""))</f>
        <v/>
      </c>
      <c r="D203" s="237"/>
      <c r="E203" s="159" t="str">
        <f ca="1">IF(IFERROR(INDIRECT(CONCATENATE("'UNITCOST ITEMS (Data Entry)'!F",IFERROR(SUM(MATCH(A203,'UNITCOST ITEMS (Data Entry)'!$A$3:$A$504,0),2),""))),"")=0,"",IFERROR(INDIRECT(CONCATENATE("'UNITCOST ITEMS (Data Entry)'!F",IFERROR(SUM(MATCH(A203,'UNITCOST ITEMS (Data Entry)'!$A$3:$A$504,0),2),""))),""))</f>
        <v/>
      </c>
      <c r="F203" s="159" t="str">
        <f ca="1">IF(IFERROR(INDIRECT(CONCATENATE("'UNITCOST ITEMS (Data Entry)'!G",IFERROR(SUM(MATCH(A203,'UNITCOST ITEMS (Data Entry)'!$A$3:$A$504,0),2),""))),"")=0,"",IFERROR(INDIRECT(CONCATENATE("'UNITCOST ITEMS (Data Entry)'!G",IFERROR(SUM(MATCH(A203,'UNITCOST ITEMS (Data Entry)'!$A$3:$A$504,0),2),""))),""))</f>
        <v/>
      </c>
      <c r="G203" s="152" t="str">
        <f ca="1">IF(IFERROR(INDIRECT(CONCATENATE("'UNITCOST ITEMS (Data Entry)'!H",IFERROR(SUM(MATCH(A203,'UNITCOST ITEMS (Data Entry)'!$A$3:$A$504,0),2),""))),"")=0,"",IFERROR(INDIRECT(CONCATENATE("'UNITCOST ITEMS (Data Entry)'!H",IFERROR(SUM(MATCH(A203,'UNITCOST ITEMS (Data Entry)'!$A$3:$A$504,0),2),""))),""))</f>
        <v/>
      </c>
      <c r="H203" s="152" t="str">
        <f ca="1">IF(IFERROR(INDIRECT(CONCATENATE("'UNITCOST ITEMS (Data Entry)'!I",IFERROR(SUM(MATCH(A203,'UNITCOST ITEMS (Data Entry)'!$A$3:$A$504,0),2),""))),"")=0,"",IFERROR(INDIRECT(CONCATENATE("'UNITCOST ITEMS (Data Entry)'!I",IFERROR(SUM(MATCH(A203,'UNITCOST ITEMS (Data Entry)'!$A$3:$A$504,0),2),""))),""))</f>
        <v/>
      </c>
      <c r="I203" s="153" t="str">
        <f ca="1">IF(K203=2,"",IF(IFERROR(INDIRECT(CONCATENATE("'UNITCOST ITEMS (Data Entry)'!J",IFERROR(SUM(MATCH(A203,'UNITCOST ITEMS (Data Entry)'!$A$3:$A$504,0),2),""))),"")=0,"",IFERROR(INDIRECT(CONCATENATE("'UNITCOST ITEMS (Data Entry)'!J",IFERROR(SUM(MATCH(A203,'UNITCOST ITEMS (Data Entry)'!$A$3:$A$504,0),2),""))),"")))</f>
        <v/>
      </c>
      <c r="J203" s="89"/>
      <c r="K203" s="149" t="str">
        <f ca="1">IF(IFERROR(INDIRECT(CONCATENATE("'UNITCOST ITEMS (Data Entry)'!C",IFERROR(SUM(MATCH(A203,'UNITCOST ITEMS (Data Entry)'!$A$3:$A$504,0),2),""))),"")=0,"",IFERROR(INDIRECT(CONCATENATE("'UNITCOST ITEMS (Data Entry)'!C",IFERROR(SUM(MATCH(A203,'UNITCOST ITEMS (Data Entry)'!$A$3:$A$504,0),2),""))),""))</f>
        <v/>
      </c>
      <c r="L203" s="85" t="str">
        <f t="shared" ca="1" si="6"/>
        <v/>
      </c>
    </row>
    <row r="204" spans="1:12" s="72" customFormat="1" ht="15" customHeight="1" x14ac:dyDescent="0.25">
      <c r="A204" s="148">
        <f t="shared" si="7"/>
        <v>196</v>
      </c>
      <c r="B204" s="156" t="str">
        <f ca="1">IF(IFERROR(INDIRECT(CONCATENATE("'UNITCOST ITEMS (Data Entry)'!D",IFERROR(SUM(MATCH(A204,'UNITCOST ITEMS (Data Entry)'!$A$3:$A$504,0),2),""))),"")=0,"",IFERROR(INDIRECT(CONCATENATE("'UNITCOST ITEMS (Data Entry)'!D",IFERROR(SUM(MATCH(A204,'UNITCOST ITEMS (Data Entry)'!$A$3:$A$504,0),2),""))),""))</f>
        <v/>
      </c>
      <c r="C204" s="236" t="str">
        <f ca="1">IF(IFERROR(INDIRECT(CONCATENATE("'UNITCOST ITEMS (Data Entry)'!E",IFERROR(SUM(MATCH(A204,'UNITCOST ITEMS (Data Entry)'!$A$3:$A$504,0),2),""))),"")=0,"",IFERROR(INDIRECT(CONCATENATE("'UNITCOST ITEMS (Data Entry)'!E",IFERROR(SUM(MATCH(A204,'UNITCOST ITEMS (Data Entry)'!$A$3:$A$504,0),2),""))),""))</f>
        <v/>
      </c>
      <c r="D204" s="237"/>
      <c r="E204" s="159" t="str">
        <f ca="1">IF(IFERROR(INDIRECT(CONCATENATE("'UNITCOST ITEMS (Data Entry)'!F",IFERROR(SUM(MATCH(A204,'UNITCOST ITEMS (Data Entry)'!$A$3:$A$504,0),2),""))),"")=0,"",IFERROR(INDIRECT(CONCATENATE("'UNITCOST ITEMS (Data Entry)'!F",IFERROR(SUM(MATCH(A204,'UNITCOST ITEMS (Data Entry)'!$A$3:$A$504,0),2),""))),""))</f>
        <v/>
      </c>
      <c r="F204" s="159" t="str">
        <f ca="1">IF(IFERROR(INDIRECT(CONCATENATE("'UNITCOST ITEMS (Data Entry)'!G",IFERROR(SUM(MATCH(A204,'UNITCOST ITEMS (Data Entry)'!$A$3:$A$504,0),2),""))),"")=0,"",IFERROR(INDIRECT(CONCATENATE("'UNITCOST ITEMS (Data Entry)'!G",IFERROR(SUM(MATCH(A204,'UNITCOST ITEMS (Data Entry)'!$A$3:$A$504,0),2),""))),""))</f>
        <v/>
      </c>
      <c r="G204" s="152" t="str">
        <f ca="1">IF(IFERROR(INDIRECT(CONCATENATE("'UNITCOST ITEMS (Data Entry)'!H",IFERROR(SUM(MATCH(A204,'UNITCOST ITEMS (Data Entry)'!$A$3:$A$504,0),2),""))),"")=0,"",IFERROR(INDIRECT(CONCATENATE("'UNITCOST ITEMS (Data Entry)'!H",IFERROR(SUM(MATCH(A204,'UNITCOST ITEMS (Data Entry)'!$A$3:$A$504,0),2),""))),""))</f>
        <v/>
      </c>
      <c r="H204" s="152" t="str">
        <f ca="1">IF(IFERROR(INDIRECT(CONCATENATE("'UNITCOST ITEMS (Data Entry)'!I",IFERROR(SUM(MATCH(A204,'UNITCOST ITEMS (Data Entry)'!$A$3:$A$504,0),2),""))),"")=0,"",IFERROR(INDIRECT(CONCATENATE("'UNITCOST ITEMS (Data Entry)'!I",IFERROR(SUM(MATCH(A204,'UNITCOST ITEMS (Data Entry)'!$A$3:$A$504,0),2),""))),""))</f>
        <v/>
      </c>
      <c r="I204" s="153" t="str">
        <f ca="1">IF(K204=2,"",IF(IFERROR(INDIRECT(CONCATENATE("'UNITCOST ITEMS (Data Entry)'!J",IFERROR(SUM(MATCH(A204,'UNITCOST ITEMS (Data Entry)'!$A$3:$A$504,0),2),""))),"")=0,"",IFERROR(INDIRECT(CONCATENATE("'UNITCOST ITEMS (Data Entry)'!J",IFERROR(SUM(MATCH(A204,'UNITCOST ITEMS (Data Entry)'!$A$3:$A$504,0),2),""))),"")))</f>
        <v/>
      </c>
      <c r="J204" s="89"/>
      <c r="K204" s="149" t="str">
        <f ca="1">IF(IFERROR(INDIRECT(CONCATENATE("'UNITCOST ITEMS (Data Entry)'!C",IFERROR(SUM(MATCH(A204,'UNITCOST ITEMS (Data Entry)'!$A$3:$A$504,0),2),""))),"")=0,"",IFERROR(INDIRECT(CONCATENATE("'UNITCOST ITEMS (Data Entry)'!C",IFERROR(SUM(MATCH(A204,'UNITCOST ITEMS (Data Entry)'!$A$3:$A$504,0),2),""))),""))</f>
        <v/>
      </c>
      <c r="L204" s="85" t="str">
        <f t="shared" ca="1" si="6"/>
        <v/>
      </c>
    </row>
    <row r="205" spans="1:12" s="72" customFormat="1" ht="15" customHeight="1" x14ac:dyDescent="0.25">
      <c r="A205" s="148">
        <f t="shared" si="7"/>
        <v>197</v>
      </c>
      <c r="B205" s="156" t="str">
        <f ca="1">IF(IFERROR(INDIRECT(CONCATENATE("'UNITCOST ITEMS (Data Entry)'!D",IFERROR(SUM(MATCH(A205,'UNITCOST ITEMS (Data Entry)'!$A$3:$A$504,0),2),""))),"")=0,"",IFERROR(INDIRECT(CONCATENATE("'UNITCOST ITEMS (Data Entry)'!D",IFERROR(SUM(MATCH(A205,'UNITCOST ITEMS (Data Entry)'!$A$3:$A$504,0),2),""))),""))</f>
        <v/>
      </c>
      <c r="C205" s="236" t="str">
        <f ca="1">IF(IFERROR(INDIRECT(CONCATENATE("'UNITCOST ITEMS (Data Entry)'!E",IFERROR(SUM(MATCH(A205,'UNITCOST ITEMS (Data Entry)'!$A$3:$A$504,0),2),""))),"")=0,"",IFERROR(INDIRECT(CONCATENATE("'UNITCOST ITEMS (Data Entry)'!E",IFERROR(SUM(MATCH(A205,'UNITCOST ITEMS (Data Entry)'!$A$3:$A$504,0),2),""))),""))</f>
        <v/>
      </c>
      <c r="D205" s="237"/>
      <c r="E205" s="159" t="str">
        <f ca="1">IF(IFERROR(INDIRECT(CONCATENATE("'UNITCOST ITEMS (Data Entry)'!F",IFERROR(SUM(MATCH(A205,'UNITCOST ITEMS (Data Entry)'!$A$3:$A$504,0),2),""))),"")=0,"",IFERROR(INDIRECT(CONCATENATE("'UNITCOST ITEMS (Data Entry)'!F",IFERROR(SUM(MATCH(A205,'UNITCOST ITEMS (Data Entry)'!$A$3:$A$504,0),2),""))),""))</f>
        <v/>
      </c>
      <c r="F205" s="159" t="str">
        <f ca="1">IF(IFERROR(INDIRECT(CONCATENATE("'UNITCOST ITEMS (Data Entry)'!G",IFERROR(SUM(MATCH(A205,'UNITCOST ITEMS (Data Entry)'!$A$3:$A$504,0),2),""))),"")=0,"",IFERROR(INDIRECT(CONCATENATE("'UNITCOST ITEMS (Data Entry)'!G",IFERROR(SUM(MATCH(A205,'UNITCOST ITEMS (Data Entry)'!$A$3:$A$504,0),2),""))),""))</f>
        <v/>
      </c>
      <c r="G205" s="152" t="str">
        <f ca="1">IF(IFERROR(INDIRECT(CONCATENATE("'UNITCOST ITEMS (Data Entry)'!H",IFERROR(SUM(MATCH(A205,'UNITCOST ITEMS (Data Entry)'!$A$3:$A$504,0),2),""))),"")=0,"",IFERROR(INDIRECT(CONCATENATE("'UNITCOST ITEMS (Data Entry)'!H",IFERROR(SUM(MATCH(A205,'UNITCOST ITEMS (Data Entry)'!$A$3:$A$504,0),2),""))),""))</f>
        <v/>
      </c>
      <c r="H205" s="152" t="str">
        <f ca="1">IF(IFERROR(INDIRECT(CONCATENATE("'UNITCOST ITEMS (Data Entry)'!I",IFERROR(SUM(MATCH(A205,'UNITCOST ITEMS (Data Entry)'!$A$3:$A$504,0),2),""))),"")=0,"",IFERROR(INDIRECT(CONCATENATE("'UNITCOST ITEMS (Data Entry)'!I",IFERROR(SUM(MATCH(A205,'UNITCOST ITEMS (Data Entry)'!$A$3:$A$504,0),2),""))),""))</f>
        <v/>
      </c>
      <c r="I205" s="153" t="str">
        <f ca="1">IF(K205=2,"",IF(IFERROR(INDIRECT(CONCATENATE("'UNITCOST ITEMS (Data Entry)'!J",IFERROR(SUM(MATCH(A205,'UNITCOST ITEMS (Data Entry)'!$A$3:$A$504,0),2),""))),"")=0,"",IFERROR(INDIRECT(CONCATENATE("'UNITCOST ITEMS (Data Entry)'!J",IFERROR(SUM(MATCH(A205,'UNITCOST ITEMS (Data Entry)'!$A$3:$A$504,0),2),""))),"")))</f>
        <v/>
      </c>
      <c r="J205" s="89"/>
      <c r="K205" s="149" t="str">
        <f ca="1">IF(IFERROR(INDIRECT(CONCATENATE("'UNITCOST ITEMS (Data Entry)'!C",IFERROR(SUM(MATCH(A205,'UNITCOST ITEMS (Data Entry)'!$A$3:$A$504,0),2),""))),"")=0,"",IFERROR(INDIRECT(CONCATENATE("'UNITCOST ITEMS (Data Entry)'!C",IFERROR(SUM(MATCH(A205,'UNITCOST ITEMS (Data Entry)'!$A$3:$A$504,0),2),""))),""))</f>
        <v/>
      </c>
      <c r="L205" s="85" t="str">
        <f t="shared" ca="1" si="6"/>
        <v/>
      </c>
    </row>
    <row r="206" spans="1:12" s="72" customFormat="1" ht="15" customHeight="1" x14ac:dyDescent="0.25">
      <c r="A206" s="148">
        <f t="shared" si="7"/>
        <v>198</v>
      </c>
      <c r="B206" s="156" t="str">
        <f ca="1">IF(IFERROR(INDIRECT(CONCATENATE("'UNITCOST ITEMS (Data Entry)'!D",IFERROR(SUM(MATCH(A206,'UNITCOST ITEMS (Data Entry)'!$A$3:$A$504,0),2),""))),"")=0,"",IFERROR(INDIRECT(CONCATENATE("'UNITCOST ITEMS (Data Entry)'!D",IFERROR(SUM(MATCH(A206,'UNITCOST ITEMS (Data Entry)'!$A$3:$A$504,0),2),""))),""))</f>
        <v/>
      </c>
      <c r="C206" s="236" t="str">
        <f ca="1">IF(IFERROR(INDIRECT(CONCATENATE("'UNITCOST ITEMS (Data Entry)'!E",IFERROR(SUM(MATCH(A206,'UNITCOST ITEMS (Data Entry)'!$A$3:$A$504,0),2),""))),"")=0,"",IFERROR(INDIRECT(CONCATENATE("'UNITCOST ITEMS (Data Entry)'!E",IFERROR(SUM(MATCH(A206,'UNITCOST ITEMS (Data Entry)'!$A$3:$A$504,0),2),""))),""))</f>
        <v/>
      </c>
      <c r="D206" s="237"/>
      <c r="E206" s="159" t="str">
        <f ca="1">IF(IFERROR(INDIRECT(CONCATENATE("'UNITCOST ITEMS (Data Entry)'!F",IFERROR(SUM(MATCH(A206,'UNITCOST ITEMS (Data Entry)'!$A$3:$A$504,0),2),""))),"")=0,"",IFERROR(INDIRECT(CONCATENATE("'UNITCOST ITEMS (Data Entry)'!F",IFERROR(SUM(MATCH(A206,'UNITCOST ITEMS (Data Entry)'!$A$3:$A$504,0),2),""))),""))</f>
        <v/>
      </c>
      <c r="F206" s="159" t="str">
        <f ca="1">IF(IFERROR(INDIRECT(CONCATENATE("'UNITCOST ITEMS (Data Entry)'!G",IFERROR(SUM(MATCH(A206,'UNITCOST ITEMS (Data Entry)'!$A$3:$A$504,0),2),""))),"")=0,"",IFERROR(INDIRECT(CONCATENATE("'UNITCOST ITEMS (Data Entry)'!G",IFERROR(SUM(MATCH(A206,'UNITCOST ITEMS (Data Entry)'!$A$3:$A$504,0),2),""))),""))</f>
        <v/>
      </c>
      <c r="G206" s="152" t="str">
        <f ca="1">IF(IFERROR(INDIRECT(CONCATENATE("'UNITCOST ITEMS (Data Entry)'!H",IFERROR(SUM(MATCH(A206,'UNITCOST ITEMS (Data Entry)'!$A$3:$A$504,0),2),""))),"")=0,"",IFERROR(INDIRECT(CONCATENATE("'UNITCOST ITEMS (Data Entry)'!H",IFERROR(SUM(MATCH(A206,'UNITCOST ITEMS (Data Entry)'!$A$3:$A$504,0),2),""))),""))</f>
        <v/>
      </c>
      <c r="H206" s="152" t="str">
        <f ca="1">IF(IFERROR(INDIRECT(CONCATENATE("'UNITCOST ITEMS (Data Entry)'!I",IFERROR(SUM(MATCH(A206,'UNITCOST ITEMS (Data Entry)'!$A$3:$A$504,0),2),""))),"")=0,"",IFERROR(INDIRECT(CONCATENATE("'UNITCOST ITEMS (Data Entry)'!I",IFERROR(SUM(MATCH(A206,'UNITCOST ITEMS (Data Entry)'!$A$3:$A$504,0),2),""))),""))</f>
        <v/>
      </c>
      <c r="I206" s="153" t="str">
        <f ca="1">IF(K206=2,"",IF(IFERROR(INDIRECT(CONCATENATE("'UNITCOST ITEMS (Data Entry)'!J",IFERROR(SUM(MATCH(A206,'UNITCOST ITEMS (Data Entry)'!$A$3:$A$504,0),2),""))),"")=0,"",IFERROR(INDIRECT(CONCATENATE("'UNITCOST ITEMS (Data Entry)'!J",IFERROR(SUM(MATCH(A206,'UNITCOST ITEMS (Data Entry)'!$A$3:$A$504,0),2),""))),"")))</f>
        <v/>
      </c>
      <c r="J206" s="89"/>
      <c r="K206" s="149" t="str">
        <f ca="1">IF(IFERROR(INDIRECT(CONCATENATE("'UNITCOST ITEMS (Data Entry)'!C",IFERROR(SUM(MATCH(A206,'UNITCOST ITEMS (Data Entry)'!$A$3:$A$504,0),2),""))),"")=0,"",IFERROR(INDIRECT(CONCATENATE("'UNITCOST ITEMS (Data Entry)'!C",IFERROR(SUM(MATCH(A206,'UNITCOST ITEMS (Data Entry)'!$A$3:$A$504,0),2),""))),""))</f>
        <v/>
      </c>
      <c r="L206" s="85" t="str">
        <f t="shared" ca="1" si="6"/>
        <v/>
      </c>
    </row>
    <row r="207" spans="1:12" s="72" customFormat="1" ht="15" customHeight="1" x14ac:dyDescent="0.25">
      <c r="A207" s="148">
        <f t="shared" si="7"/>
        <v>199</v>
      </c>
      <c r="B207" s="156" t="str">
        <f ca="1">IF(IFERROR(INDIRECT(CONCATENATE("'UNITCOST ITEMS (Data Entry)'!D",IFERROR(SUM(MATCH(A207,'UNITCOST ITEMS (Data Entry)'!$A$3:$A$504,0),2),""))),"")=0,"",IFERROR(INDIRECT(CONCATENATE("'UNITCOST ITEMS (Data Entry)'!D",IFERROR(SUM(MATCH(A207,'UNITCOST ITEMS (Data Entry)'!$A$3:$A$504,0),2),""))),""))</f>
        <v/>
      </c>
      <c r="C207" s="236" t="str">
        <f ca="1">IF(IFERROR(INDIRECT(CONCATENATE("'UNITCOST ITEMS (Data Entry)'!E",IFERROR(SUM(MATCH(A207,'UNITCOST ITEMS (Data Entry)'!$A$3:$A$504,0),2),""))),"")=0,"",IFERROR(INDIRECT(CONCATENATE("'UNITCOST ITEMS (Data Entry)'!E",IFERROR(SUM(MATCH(A207,'UNITCOST ITEMS (Data Entry)'!$A$3:$A$504,0),2),""))),""))</f>
        <v/>
      </c>
      <c r="D207" s="237"/>
      <c r="E207" s="159" t="str">
        <f ca="1">IF(IFERROR(INDIRECT(CONCATENATE("'UNITCOST ITEMS (Data Entry)'!F",IFERROR(SUM(MATCH(A207,'UNITCOST ITEMS (Data Entry)'!$A$3:$A$504,0),2),""))),"")=0,"",IFERROR(INDIRECT(CONCATENATE("'UNITCOST ITEMS (Data Entry)'!F",IFERROR(SUM(MATCH(A207,'UNITCOST ITEMS (Data Entry)'!$A$3:$A$504,0),2),""))),""))</f>
        <v/>
      </c>
      <c r="F207" s="159" t="str">
        <f ca="1">IF(IFERROR(INDIRECT(CONCATENATE("'UNITCOST ITEMS (Data Entry)'!G",IFERROR(SUM(MATCH(A207,'UNITCOST ITEMS (Data Entry)'!$A$3:$A$504,0),2),""))),"")=0,"",IFERROR(INDIRECT(CONCATENATE("'UNITCOST ITEMS (Data Entry)'!G",IFERROR(SUM(MATCH(A207,'UNITCOST ITEMS (Data Entry)'!$A$3:$A$504,0),2),""))),""))</f>
        <v/>
      </c>
      <c r="G207" s="152" t="str">
        <f ca="1">IF(IFERROR(INDIRECT(CONCATENATE("'UNITCOST ITEMS (Data Entry)'!H",IFERROR(SUM(MATCH(A207,'UNITCOST ITEMS (Data Entry)'!$A$3:$A$504,0),2),""))),"")=0,"",IFERROR(INDIRECT(CONCATENATE("'UNITCOST ITEMS (Data Entry)'!H",IFERROR(SUM(MATCH(A207,'UNITCOST ITEMS (Data Entry)'!$A$3:$A$504,0),2),""))),""))</f>
        <v/>
      </c>
      <c r="H207" s="152" t="str">
        <f ca="1">IF(IFERROR(INDIRECT(CONCATENATE("'UNITCOST ITEMS (Data Entry)'!I",IFERROR(SUM(MATCH(A207,'UNITCOST ITEMS (Data Entry)'!$A$3:$A$504,0),2),""))),"")=0,"",IFERROR(INDIRECT(CONCATENATE("'UNITCOST ITEMS (Data Entry)'!I",IFERROR(SUM(MATCH(A207,'UNITCOST ITEMS (Data Entry)'!$A$3:$A$504,0),2),""))),""))</f>
        <v/>
      </c>
      <c r="I207" s="153" t="str">
        <f ca="1">IF(K207=2,"",IF(IFERROR(INDIRECT(CONCATENATE("'UNITCOST ITEMS (Data Entry)'!J",IFERROR(SUM(MATCH(A207,'UNITCOST ITEMS (Data Entry)'!$A$3:$A$504,0),2),""))),"")=0,"",IFERROR(INDIRECT(CONCATENATE("'UNITCOST ITEMS (Data Entry)'!J",IFERROR(SUM(MATCH(A207,'UNITCOST ITEMS (Data Entry)'!$A$3:$A$504,0),2),""))),"")))</f>
        <v/>
      </c>
      <c r="J207" s="89"/>
      <c r="K207" s="149" t="str">
        <f ca="1">IF(IFERROR(INDIRECT(CONCATENATE("'UNITCOST ITEMS (Data Entry)'!C",IFERROR(SUM(MATCH(A207,'UNITCOST ITEMS (Data Entry)'!$A$3:$A$504,0),2),""))),"")=0,"",IFERROR(INDIRECT(CONCATENATE("'UNITCOST ITEMS (Data Entry)'!C",IFERROR(SUM(MATCH(A207,'UNITCOST ITEMS (Data Entry)'!$A$3:$A$504,0),2),""))),""))</f>
        <v/>
      </c>
      <c r="L207" s="85" t="str">
        <f t="shared" ca="1" si="6"/>
        <v/>
      </c>
    </row>
    <row r="208" spans="1:12" s="72" customFormat="1" ht="15" customHeight="1" x14ac:dyDescent="0.25">
      <c r="A208" s="148">
        <f t="shared" si="7"/>
        <v>200</v>
      </c>
      <c r="B208" s="156" t="str">
        <f ca="1">IF(IFERROR(INDIRECT(CONCATENATE("'UNITCOST ITEMS (Data Entry)'!D",IFERROR(SUM(MATCH(A208,'UNITCOST ITEMS (Data Entry)'!$A$3:$A$504,0),2),""))),"")=0,"",IFERROR(INDIRECT(CONCATENATE("'UNITCOST ITEMS (Data Entry)'!D",IFERROR(SUM(MATCH(A208,'UNITCOST ITEMS (Data Entry)'!$A$3:$A$504,0),2),""))),""))</f>
        <v/>
      </c>
      <c r="C208" s="236" t="str">
        <f ca="1">IF(IFERROR(INDIRECT(CONCATENATE("'UNITCOST ITEMS (Data Entry)'!E",IFERROR(SUM(MATCH(A208,'UNITCOST ITEMS (Data Entry)'!$A$3:$A$504,0),2),""))),"")=0,"",IFERROR(INDIRECT(CONCATENATE("'UNITCOST ITEMS (Data Entry)'!E",IFERROR(SUM(MATCH(A208,'UNITCOST ITEMS (Data Entry)'!$A$3:$A$504,0),2),""))),""))</f>
        <v/>
      </c>
      <c r="D208" s="237"/>
      <c r="E208" s="159" t="str">
        <f ca="1">IF(IFERROR(INDIRECT(CONCATENATE("'UNITCOST ITEMS (Data Entry)'!F",IFERROR(SUM(MATCH(A208,'UNITCOST ITEMS (Data Entry)'!$A$3:$A$504,0),2),""))),"")=0,"",IFERROR(INDIRECT(CONCATENATE("'UNITCOST ITEMS (Data Entry)'!F",IFERROR(SUM(MATCH(A208,'UNITCOST ITEMS (Data Entry)'!$A$3:$A$504,0),2),""))),""))</f>
        <v/>
      </c>
      <c r="F208" s="159" t="str">
        <f ca="1">IF(IFERROR(INDIRECT(CONCATENATE("'UNITCOST ITEMS (Data Entry)'!G",IFERROR(SUM(MATCH(A208,'UNITCOST ITEMS (Data Entry)'!$A$3:$A$504,0),2),""))),"")=0,"",IFERROR(INDIRECT(CONCATENATE("'UNITCOST ITEMS (Data Entry)'!G",IFERROR(SUM(MATCH(A208,'UNITCOST ITEMS (Data Entry)'!$A$3:$A$504,0),2),""))),""))</f>
        <v/>
      </c>
      <c r="G208" s="152" t="str">
        <f ca="1">IF(IFERROR(INDIRECT(CONCATENATE("'UNITCOST ITEMS (Data Entry)'!H",IFERROR(SUM(MATCH(A208,'UNITCOST ITEMS (Data Entry)'!$A$3:$A$504,0),2),""))),"")=0,"",IFERROR(INDIRECT(CONCATENATE("'UNITCOST ITEMS (Data Entry)'!H",IFERROR(SUM(MATCH(A208,'UNITCOST ITEMS (Data Entry)'!$A$3:$A$504,0),2),""))),""))</f>
        <v/>
      </c>
      <c r="H208" s="152" t="str">
        <f ca="1">IF(IFERROR(INDIRECT(CONCATENATE("'UNITCOST ITEMS (Data Entry)'!I",IFERROR(SUM(MATCH(A208,'UNITCOST ITEMS (Data Entry)'!$A$3:$A$504,0),2),""))),"")=0,"",IFERROR(INDIRECT(CONCATENATE("'UNITCOST ITEMS (Data Entry)'!I",IFERROR(SUM(MATCH(A208,'UNITCOST ITEMS (Data Entry)'!$A$3:$A$504,0),2),""))),""))</f>
        <v/>
      </c>
      <c r="I208" s="153" t="str">
        <f ca="1">IF(K208=2,"",IF(IFERROR(INDIRECT(CONCATENATE("'UNITCOST ITEMS (Data Entry)'!J",IFERROR(SUM(MATCH(A208,'UNITCOST ITEMS (Data Entry)'!$A$3:$A$504,0),2),""))),"")=0,"",IFERROR(INDIRECT(CONCATENATE("'UNITCOST ITEMS (Data Entry)'!J",IFERROR(SUM(MATCH(A208,'UNITCOST ITEMS (Data Entry)'!$A$3:$A$504,0),2),""))),"")))</f>
        <v/>
      </c>
      <c r="J208" s="89"/>
      <c r="K208" s="149" t="str">
        <f ca="1">IF(IFERROR(INDIRECT(CONCATENATE("'UNITCOST ITEMS (Data Entry)'!C",IFERROR(SUM(MATCH(A208,'UNITCOST ITEMS (Data Entry)'!$A$3:$A$504,0),2),""))),"")=0,"",IFERROR(INDIRECT(CONCATENATE("'UNITCOST ITEMS (Data Entry)'!C",IFERROR(SUM(MATCH(A208,'UNITCOST ITEMS (Data Entry)'!$A$3:$A$504,0),2),""))),""))</f>
        <v/>
      </c>
      <c r="L208" s="85" t="str">
        <f t="shared" ca="1" si="6"/>
        <v/>
      </c>
    </row>
    <row r="209" spans="1:12" s="72" customFormat="1" ht="15" customHeight="1" x14ac:dyDescent="0.25">
      <c r="A209" s="148">
        <f t="shared" si="7"/>
        <v>201</v>
      </c>
      <c r="B209" s="156" t="str">
        <f ca="1">IF(IFERROR(INDIRECT(CONCATENATE("'UNITCOST ITEMS (Data Entry)'!D",IFERROR(SUM(MATCH(A209,'UNITCOST ITEMS (Data Entry)'!$A$3:$A$504,0),2),""))),"")=0,"",IFERROR(INDIRECT(CONCATENATE("'UNITCOST ITEMS (Data Entry)'!D",IFERROR(SUM(MATCH(A209,'UNITCOST ITEMS (Data Entry)'!$A$3:$A$504,0),2),""))),""))</f>
        <v/>
      </c>
      <c r="C209" s="236" t="str">
        <f ca="1">IF(IFERROR(INDIRECT(CONCATENATE("'UNITCOST ITEMS (Data Entry)'!E",IFERROR(SUM(MATCH(A209,'UNITCOST ITEMS (Data Entry)'!$A$3:$A$504,0),2),""))),"")=0,"",IFERROR(INDIRECT(CONCATENATE("'UNITCOST ITEMS (Data Entry)'!E",IFERROR(SUM(MATCH(A209,'UNITCOST ITEMS (Data Entry)'!$A$3:$A$504,0),2),""))),""))</f>
        <v/>
      </c>
      <c r="D209" s="237"/>
      <c r="E209" s="159" t="str">
        <f ca="1">IF(IFERROR(INDIRECT(CONCATENATE("'UNITCOST ITEMS (Data Entry)'!F",IFERROR(SUM(MATCH(A209,'UNITCOST ITEMS (Data Entry)'!$A$3:$A$504,0),2),""))),"")=0,"",IFERROR(INDIRECT(CONCATENATE("'UNITCOST ITEMS (Data Entry)'!F",IFERROR(SUM(MATCH(A209,'UNITCOST ITEMS (Data Entry)'!$A$3:$A$504,0),2),""))),""))</f>
        <v/>
      </c>
      <c r="F209" s="159" t="str">
        <f ca="1">IF(IFERROR(INDIRECT(CONCATENATE("'UNITCOST ITEMS (Data Entry)'!G",IFERROR(SUM(MATCH(A209,'UNITCOST ITEMS (Data Entry)'!$A$3:$A$504,0),2),""))),"")=0,"",IFERROR(INDIRECT(CONCATENATE("'UNITCOST ITEMS (Data Entry)'!G",IFERROR(SUM(MATCH(A209,'UNITCOST ITEMS (Data Entry)'!$A$3:$A$504,0),2),""))),""))</f>
        <v/>
      </c>
      <c r="G209" s="152" t="str">
        <f ca="1">IF(IFERROR(INDIRECT(CONCATENATE("'UNITCOST ITEMS (Data Entry)'!H",IFERROR(SUM(MATCH(A209,'UNITCOST ITEMS (Data Entry)'!$A$3:$A$504,0),2),""))),"")=0,"",IFERROR(INDIRECT(CONCATENATE("'UNITCOST ITEMS (Data Entry)'!H",IFERROR(SUM(MATCH(A209,'UNITCOST ITEMS (Data Entry)'!$A$3:$A$504,0),2),""))),""))</f>
        <v/>
      </c>
      <c r="H209" s="152" t="str">
        <f ca="1">IF(IFERROR(INDIRECT(CONCATENATE("'UNITCOST ITEMS (Data Entry)'!I",IFERROR(SUM(MATCH(A209,'UNITCOST ITEMS (Data Entry)'!$A$3:$A$504,0),2),""))),"")=0,"",IFERROR(INDIRECT(CONCATENATE("'UNITCOST ITEMS (Data Entry)'!I",IFERROR(SUM(MATCH(A209,'UNITCOST ITEMS (Data Entry)'!$A$3:$A$504,0),2),""))),""))</f>
        <v/>
      </c>
      <c r="I209" s="153" t="str">
        <f ca="1">IF(K209=2,"",IF(IFERROR(INDIRECT(CONCATENATE("'UNITCOST ITEMS (Data Entry)'!J",IFERROR(SUM(MATCH(A209,'UNITCOST ITEMS (Data Entry)'!$A$3:$A$504,0),2),""))),"")=0,"",IFERROR(INDIRECT(CONCATENATE("'UNITCOST ITEMS (Data Entry)'!J",IFERROR(SUM(MATCH(A209,'UNITCOST ITEMS (Data Entry)'!$A$3:$A$504,0),2),""))),"")))</f>
        <v/>
      </c>
      <c r="J209" s="89"/>
      <c r="K209" s="149" t="str">
        <f ca="1">IF(IFERROR(INDIRECT(CONCATENATE("'UNITCOST ITEMS (Data Entry)'!C",IFERROR(SUM(MATCH(A209,'UNITCOST ITEMS (Data Entry)'!$A$3:$A$504,0),2),""))),"")=0,"",IFERROR(INDIRECT(CONCATENATE("'UNITCOST ITEMS (Data Entry)'!C",IFERROR(SUM(MATCH(A209,'UNITCOST ITEMS (Data Entry)'!$A$3:$A$504,0),2),""))),""))</f>
        <v/>
      </c>
      <c r="L209" s="85" t="str">
        <f t="shared" ca="1" si="6"/>
        <v/>
      </c>
    </row>
    <row r="210" spans="1:12" s="72" customFormat="1" ht="15" customHeight="1" x14ac:dyDescent="0.25">
      <c r="A210" s="148">
        <f t="shared" si="7"/>
        <v>202</v>
      </c>
      <c r="B210" s="156" t="str">
        <f ca="1">IF(IFERROR(INDIRECT(CONCATENATE("'UNITCOST ITEMS (Data Entry)'!D",IFERROR(SUM(MATCH(A210,'UNITCOST ITEMS (Data Entry)'!$A$3:$A$504,0),2),""))),"")=0,"",IFERROR(INDIRECT(CONCATENATE("'UNITCOST ITEMS (Data Entry)'!D",IFERROR(SUM(MATCH(A210,'UNITCOST ITEMS (Data Entry)'!$A$3:$A$504,0),2),""))),""))</f>
        <v/>
      </c>
      <c r="C210" s="236" t="str">
        <f ca="1">IF(IFERROR(INDIRECT(CONCATENATE("'UNITCOST ITEMS (Data Entry)'!E",IFERROR(SUM(MATCH(A210,'UNITCOST ITEMS (Data Entry)'!$A$3:$A$504,0),2),""))),"")=0,"",IFERROR(INDIRECT(CONCATENATE("'UNITCOST ITEMS (Data Entry)'!E",IFERROR(SUM(MATCH(A210,'UNITCOST ITEMS (Data Entry)'!$A$3:$A$504,0),2),""))),""))</f>
        <v/>
      </c>
      <c r="D210" s="237"/>
      <c r="E210" s="159" t="str">
        <f ca="1">IF(IFERROR(INDIRECT(CONCATENATE("'UNITCOST ITEMS (Data Entry)'!F",IFERROR(SUM(MATCH(A210,'UNITCOST ITEMS (Data Entry)'!$A$3:$A$504,0),2),""))),"")=0,"",IFERROR(INDIRECT(CONCATENATE("'UNITCOST ITEMS (Data Entry)'!F",IFERROR(SUM(MATCH(A210,'UNITCOST ITEMS (Data Entry)'!$A$3:$A$504,0),2),""))),""))</f>
        <v/>
      </c>
      <c r="F210" s="159" t="str">
        <f ca="1">IF(IFERROR(INDIRECT(CONCATENATE("'UNITCOST ITEMS (Data Entry)'!G",IFERROR(SUM(MATCH(A210,'UNITCOST ITEMS (Data Entry)'!$A$3:$A$504,0),2),""))),"")=0,"",IFERROR(INDIRECT(CONCATENATE("'UNITCOST ITEMS (Data Entry)'!G",IFERROR(SUM(MATCH(A210,'UNITCOST ITEMS (Data Entry)'!$A$3:$A$504,0),2),""))),""))</f>
        <v/>
      </c>
      <c r="G210" s="152" t="str">
        <f ca="1">IF(IFERROR(INDIRECT(CONCATENATE("'UNITCOST ITEMS (Data Entry)'!H",IFERROR(SUM(MATCH(A210,'UNITCOST ITEMS (Data Entry)'!$A$3:$A$504,0),2),""))),"")=0,"",IFERROR(INDIRECT(CONCATENATE("'UNITCOST ITEMS (Data Entry)'!H",IFERROR(SUM(MATCH(A210,'UNITCOST ITEMS (Data Entry)'!$A$3:$A$504,0),2),""))),""))</f>
        <v/>
      </c>
      <c r="H210" s="152" t="str">
        <f ca="1">IF(IFERROR(INDIRECT(CONCATENATE("'UNITCOST ITEMS (Data Entry)'!I",IFERROR(SUM(MATCH(A210,'UNITCOST ITEMS (Data Entry)'!$A$3:$A$504,0),2),""))),"")=0,"",IFERROR(INDIRECT(CONCATENATE("'UNITCOST ITEMS (Data Entry)'!I",IFERROR(SUM(MATCH(A210,'UNITCOST ITEMS (Data Entry)'!$A$3:$A$504,0),2),""))),""))</f>
        <v/>
      </c>
      <c r="I210" s="153" t="str">
        <f ca="1">IF(K210=2,"",IF(IFERROR(INDIRECT(CONCATENATE("'UNITCOST ITEMS (Data Entry)'!J",IFERROR(SUM(MATCH(A210,'UNITCOST ITEMS (Data Entry)'!$A$3:$A$504,0),2),""))),"")=0,"",IFERROR(INDIRECT(CONCATENATE("'UNITCOST ITEMS (Data Entry)'!J",IFERROR(SUM(MATCH(A210,'UNITCOST ITEMS (Data Entry)'!$A$3:$A$504,0),2),""))),"")))</f>
        <v/>
      </c>
      <c r="J210" s="89"/>
      <c r="K210" s="149" t="str">
        <f ca="1">IF(IFERROR(INDIRECT(CONCATENATE("'UNITCOST ITEMS (Data Entry)'!C",IFERROR(SUM(MATCH(A210,'UNITCOST ITEMS (Data Entry)'!$A$3:$A$504,0),2),""))),"")=0,"",IFERROR(INDIRECT(CONCATENATE("'UNITCOST ITEMS (Data Entry)'!C",IFERROR(SUM(MATCH(A210,'UNITCOST ITEMS (Data Entry)'!$A$3:$A$504,0),2),""))),""))</f>
        <v/>
      </c>
      <c r="L210" s="85" t="str">
        <f t="shared" ca="1" si="6"/>
        <v/>
      </c>
    </row>
    <row r="211" spans="1:12" s="72" customFormat="1" ht="15" customHeight="1" x14ac:dyDescent="0.25">
      <c r="A211" s="148">
        <f t="shared" si="7"/>
        <v>203</v>
      </c>
      <c r="B211" s="156" t="str">
        <f ca="1">IF(IFERROR(INDIRECT(CONCATENATE("'UNITCOST ITEMS (Data Entry)'!D",IFERROR(SUM(MATCH(A211,'UNITCOST ITEMS (Data Entry)'!$A$3:$A$504,0),2),""))),"")=0,"",IFERROR(INDIRECT(CONCATENATE("'UNITCOST ITEMS (Data Entry)'!D",IFERROR(SUM(MATCH(A211,'UNITCOST ITEMS (Data Entry)'!$A$3:$A$504,0),2),""))),""))</f>
        <v/>
      </c>
      <c r="C211" s="236" t="str">
        <f ca="1">IF(IFERROR(INDIRECT(CONCATENATE("'UNITCOST ITEMS (Data Entry)'!E",IFERROR(SUM(MATCH(A211,'UNITCOST ITEMS (Data Entry)'!$A$3:$A$504,0),2),""))),"")=0,"",IFERROR(INDIRECT(CONCATENATE("'UNITCOST ITEMS (Data Entry)'!E",IFERROR(SUM(MATCH(A211,'UNITCOST ITEMS (Data Entry)'!$A$3:$A$504,0),2),""))),""))</f>
        <v/>
      </c>
      <c r="D211" s="237"/>
      <c r="E211" s="159" t="str">
        <f ca="1">IF(IFERROR(INDIRECT(CONCATENATE("'UNITCOST ITEMS (Data Entry)'!F",IFERROR(SUM(MATCH(A211,'UNITCOST ITEMS (Data Entry)'!$A$3:$A$504,0),2),""))),"")=0,"",IFERROR(INDIRECT(CONCATENATE("'UNITCOST ITEMS (Data Entry)'!F",IFERROR(SUM(MATCH(A211,'UNITCOST ITEMS (Data Entry)'!$A$3:$A$504,0),2),""))),""))</f>
        <v/>
      </c>
      <c r="F211" s="159" t="str">
        <f ca="1">IF(IFERROR(INDIRECT(CONCATENATE("'UNITCOST ITEMS (Data Entry)'!G",IFERROR(SUM(MATCH(A211,'UNITCOST ITEMS (Data Entry)'!$A$3:$A$504,0),2),""))),"")=0,"",IFERROR(INDIRECT(CONCATENATE("'UNITCOST ITEMS (Data Entry)'!G",IFERROR(SUM(MATCH(A211,'UNITCOST ITEMS (Data Entry)'!$A$3:$A$504,0),2),""))),""))</f>
        <v/>
      </c>
      <c r="G211" s="152" t="str">
        <f ca="1">IF(IFERROR(INDIRECT(CONCATENATE("'UNITCOST ITEMS (Data Entry)'!H",IFERROR(SUM(MATCH(A211,'UNITCOST ITEMS (Data Entry)'!$A$3:$A$504,0),2),""))),"")=0,"",IFERROR(INDIRECT(CONCATENATE("'UNITCOST ITEMS (Data Entry)'!H",IFERROR(SUM(MATCH(A211,'UNITCOST ITEMS (Data Entry)'!$A$3:$A$504,0),2),""))),""))</f>
        <v/>
      </c>
      <c r="H211" s="152" t="str">
        <f ca="1">IF(IFERROR(INDIRECT(CONCATENATE("'UNITCOST ITEMS (Data Entry)'!I",IFERROR(SUM(MATCH(A211,'UNITCOST ITEMS (Data Entry)'!$A$3:$A$504,0),2),""))),"")=0,"",IFERROR(INDIRECT(CONCATENATE("'UNITCOST ITEMS (Data Entry)'!I",IFERROR(SUM(MATCH(A211,'UNITCOST ITEMS (Data Entry)'!$A$3:$A$504,0),2),""))),""))</f>
        <v/>
      </c>
      <c r="I211" s="153" t="str">
        <f ca="1">IF(K211=2,"",IF(IFERROR(INDIRECT(CONCATENATE("'UNITCOST ITEMS (Data Entry)'!J",IFERROR(SUM(MATCH(A211,'UNITCOST ITEMS (Data Entry)'!$A$3:$A$504,0),2),""))),"")=0,"",IFERROR(INDIRECT(CONCATENATE("'UNITCOST ITEMS (Data Entry)'!J",IFERROR(SUM(MATCH(A211,'UNITCOST ITEMS (Data Entry)'!$A$3:$A$504,0),2),""))),"")))</f>
        <v/>
      </c>
      <c r="J211" s="89"/>
      <c r="K211" s="149" t="str">
        <f ca="1">IF(IFERROR(INDIRECT(CONCATENATE("'UNITCOST ITEMS (Data Entry)'!C",IFERROR(SUM(MATCH(A211,'UNITCOST ITEMS (Data Entry)'!$A$3:$A$504,0),2),""))),"")=0,"",IFERROR(INDIRECT(CONCATENATE("'UNITCOST ITEMS (Data Entry)'!C",IFERROR(SUM(MATCH(A211,'UNITCOST ITEMS (Data Entry)'!$A$3:$A$504,0),2),""))),""))</f>
        <v/>
      </c>
      <c r="L211" s="85" t="str">
        <f t="shared" ca="1" si="6"/>
        <v/>
      </c>
    </row>
    <row r="212" spans="1:12" s="72" customFormat="1" ht="15" customHeight="1" x14ac:dyDescent="0.25">
      <c r="A212" s="148">
        <f t="shared" si="7"/>
        <v>204</v>
      </c>
      <c r="B212" s="156" t="str">
        <f ca="1">IF(IFERROR(INDIRECT(CONCATENATE("'UNITCOST ITEMS (Data Entry)'!D",IFERROR(SUM(MATCH(A212,'UNITCOST ITEMS (Data Entry)'!$A$3:$A$504,0),2),""))),"")=0,"",IFERROR(INDIRECT(CONCATENATE("'UNITCOST ITEMS (Data Entry)'!D",IFERROR(SUM(MATCH(A212,'UNITCOST ITEMS (Data Entry)'!$A$3:$A$504,0),2),""))),""))</f>
        <v/>
      </c>
      <c r="C212" s="236" t="str">
        <f ca="1">IF(IFERROR(INDIRECT(CONCATENATE("'UNITCOST ITEMS (Data Entry)'!E",IFERROR(SUM(MATCH(A212,'UNITCOST ITEMS (Data Entry)'!$A$3:$A$504,0),2),""))),"")=0,"",IFERROR(INDIRECT(CONCATENATE("'UNITCOST ITEMS (Data Entry)'!E",IFERROR(SUM(MATCH(A212,'UNITCOST ITEMS (Data Entry)'!$A$3:$A$504,0),2),""))),""))</f>
        <v/>
      </c>
      <c r="D212" s="237"/>
      <c r="E212" s="159" t="str">
        <f ca="1">IF(IFERROR(INDIRECT(CONCATENATE("'UNITCOST ITEMS (Data Entry)'!F",IFERROR(SUM(MATCH(A212,'UNITCOST ITEMS (Data Entry)'!$A$3:$A$504,0),2),""))),"")=0,"",IFERROR(INDIRECT(CONCATENATE("'UNITCOST ITEMS (Data Entry)'!F",IFERROR(SUM(MATCH(A212,'UNITCOST ITEMS (Data Entry)'!$A$3:$A$504,0),2),""))),""))</f>
        <v/>
      </c>
      <c r="F212" s="159" t="str">
        <f ca="1">IF(IFERROR(INDIRECT(CONCATENATE("'UNITCOST ITEMS (Data Entry)'!G",IFERROR(SUM(MATCH(A212,'UNITCOST ITEMS (Data Entry)'!$A$3:$A$504,0),2),""))),"")=0,"",IFERROR(INDIRECT(CONCATENATE("'UNITCOST ITEMS (Data Entry)'!G",IFERROR(SUM(MATCH(A212,'UNITCOST ITEMS (Data Entry)'!$A$3:$A$504,0),2),""))),""))</f>
        <v/>
      </c>
      <c r="G212" s="152" t="str">
        <f ca="1">IF(IFERROR(INDIRECT(CONCATENATE("'UNITCOST ITEMS (Data Entry)'!H",IFERROR(SUM(MATCH(A212,'UNITCOST ITEMS (Data Entry)'!$A$3:$A$504,0),2),""))),"")=0,"",IFERROR(INDIRECT(CONCATENATE("'UNITCOST ITEMS (Data Entry)'!H",IFERROR(SUM(MATCH(A212,'UNITCOST ITEMS (Data Entry)'!$A$3:$A$504,0),2),""))),""))</f>
        <v/>
      </c>
      <c r="H212" s="152" t="str">
        <f ca="1">IF(IFERROR(INDIRECT(CONCATENATE("'UNITCOST ITEMS (Data Entry)'!I",IFERROR(SUM(MATCH(A212,'UNITCOST ITEMS (Data Entry)'!$A$3:$A$504,0),2),""))),"")=0,"",IFERROR(INDIRECT(CONCATENATE("'UNITCOST ITEMS (Data Entry)'!I",IFERROR(SUM(MATCH(A212,'UNITCOST ITEMS (Data Entry)'!$A$3:$A$504,0),2),""))),""))</f>
        <v/>
      </c>
      <c r="I212" s="153" t="str">
        <f ca="1">IF(K212=2,"",IF(IFERROR(INDIRECT(CONCATENATE("'UNITCOST ITEMS (Data Entry)'!J",IFERROR(SUM(MATCH(A212,'UNITCOST ITEMS (Data Entry)'!$A$3:$A$504,0),2),""))),"")=0,"",IFERROR(INDIRECT(CONCATENATE("'UNITCOST ITEMS (Data Entry)'!J",IFERROR(SUM(MATCH(A212,'UNITCOST ITEMS (Data Entry)'!$A$3:$A$504,0),2),""))),"")))</f>
        <v/>
      </c>
      <c r="J212" s="89"/>
      <c r="K212" s="149" t="str">
        <f ca="1">IF(IFERROR(INDIRECT(CONCATENATE("'UNITCOST ITEMS (Data Entry)'!C",IFERROR(SUM(MATCH(A212,'UNITCOST ITEMS (Data Entry)'!$A$3:$A$504,0),2),""))),"")=0,"",IFERROR(INDIRECT(CONCATENATE("'UNITCOST ITEMS (Data Entry)'!C",IFERROR(SUM(MATCH(A212,'UNITCOST ITEMS (Data Entry)'!$A$3:$A$504,0),2),""))),""))</f>
        <v/>
      </c>
      <c r="L212" s="85" t="str">
        <f t="shared" ca="1" si="6"/>
        <v/>
      </c>
    </row>
    <row r="213" spans="1:12" s="72" customFormat="1" ht="15" customHeight="1" x14ac:dyDescent="0.25">
      <c r="A213" s="148">
        <f t="shared" si="7"/>
        <v>205</v>
      </c>
      <c r="B213" s="156" t="str">
        <f ca="1">IF(IFERROR(INDIRECT(CONCATENATE("'UNITCOST ITEMS (Data Entry)'!D",IFERROR(SUM(MATCH(A213,'UNITCOST ITEMS (Data Entry)'!$A$3:$A$504,0),2),""))),"")=0,"",IFERROR(INDIRECT(CONCATENATE("'UNITCOST ITEMS (Data Entry)'!D",IFERROR(SUM(MATCH(A213,'UNITCOST ITEMS (Data Entry)'!$A$3:$A$504,0),2),""))),""))</f>
        <v/>
      </c>
      <c r="C213" s="236" t="str">
        <f ca="1">IF(IFERROR(INDIRECT(CONCATENATE("'UNITCOST ITEMS (Data Entry)'!E",IFERROR(SUM(MATCH(A213,'UNITCOST ITEMS (Data Entry)'!$A$3:$A$504,0),2),""))),"")=0,"",IFERROR(INDIRECT(CONCATENATE("'UNITCOST ITEMS (Data Entry)'!E",IFERROR(SUM(MATCH(A213,'UNITCOST ITEMS (Data Entry)'!$A$3:$A$504,0),2),""))),""))</f>
        <v/>
      </c>
      <c r="D213" s="237"/>
      <c r="E213" s="159" t="str">
        <f ca="1">IF(IFERROR(INDIRECT(CONCATENATE("'UNITCOST ITEMS (Data Entry)'!F",IFERROR(SUM(MATCH(A213,'UNITCOST ITEMS (Data Entry)'!$A$3:$A$504,0),2),""))),"")=0,"",IFERROR(INDIRECT(CONCATENATE("'UNITCOST ITEMS (Data Entry)'!F",IFERROR(SUM(MATCH(A213,'UNITCOST ITEMS (Data Entry)'!$A$3:$A$504,0),2),""))),""))</f>
        <v/>
      </c>
      <c r="F213" s="159" t="str">
        <f ca="1">IF(IFERROR(INDIRECT(CONCATENATE("'UNITCOST ITEMS (Data Entry)'!G",IFERROR(SUM(MATCH(A213,'UNITCOST ITEMS (Data Entry)'!$A$3:$A$504,0),2),""))),"")=0,"",IFERROR(INDIRECT(CONCATENATE("'UNITCOST ITEMS (Data Entry)'!G",IFERROR(SUM(MATCH(A213,'UNITCOST ITEMS (Data Entry)'!$A$3:$A$504,0),2),""))),""))</f>
        <v/>
      </c>
      <c r="G213" s="152" t="str">
        <f ca="1">IF(IFERROR(INDIRECT(CONCATENATE("'UNITCOST ITEMS (Data Entry)'!H",IFERROR(SUM(MATCH(A213,'UNITCOST ITEMS (Data Entry)'!$A$3:$A$504,0),2),""))),"")=0,"",IFERROR(INDIRECT(CONCATENATE("'UNITCOST ITEMS (Data Entry)'!H",IFERROR(SUM(MATCH(A213,'UNITCOST ITEMS (Data Entry)'!$A$3:$A$504,0),2),""))),""))</f>
        <v/>
      </c>
      <c r="H213" s="152" t="str">
        <f ca="1">IF(IFERROR(INDIRECT(CONCATENATE("'UNITCOST ITEMS (Data Entry)'!I",IFERROR(SUM(MATCH(A213,'UNITCOST ITEMS (Data Entry)'!$A$3:$A$504,0),2),""))),"")=0,"",IFERROR(INDIRECT(CONCATENATE("'UNITCOST ITEMS (Data Entry)'!I",IFERROR(SUM(MATCH(A213,'UNITCOST ITEMS (Data Entry)'!$A$3:$A$504,0),2),""))),""))</f>
        <v/>
      </c>
      <c r="I213" s="153" t="str">
        <f ca="1">IF(K213=2,"",IF(IFERROR(INDIRECT(CONCATENATE("'UNITCOST ITEMS (Data Entry)'!J",IFERROR(SUM(MATCH(A213,'UNITCOST ITEMS (Data Entry)'!$A$3:$A$504,0),2),""))),"")=0,"",IFERROR(INDIRECT(CONCATENATE("'UNITCOST ITEMS (Data Entry)'!J",IFERROR(SUM(MATCH(A213,'UNITCOST ITEMS (Data Entry)'!$A$3:$A$504,0),2),""))),"")))</f>
        <v/>
      </c>
      <c r="J213" s="89"/>
      <c r="K213" s="149" t="str">
        <f ca="1">IF(IFERROR(INDIRECT(CONCATENATE("'UNITCOST ITEMS (Data Entry)'!C",IFERROR(SUM(MATCH(A213,'UNITCOST ITEMS (Data Entry)'!$A$3:$A$504,0),2),""))),"")=0,"",IFERROR(INDIRECT(CONCATENATE("'UNITCOST ITEMS (Data Entry)'!C",IFERROR(SUM(MATCH(A213,'UNITCOST ITEMS (Data Entry)'!$A$3:$A$504,0),2),""))),""))</f>
        <v/>
      </c>
      <c r="L213" s="85" t="str">
        <f t="shared" ca="1" si="6"/>
        <v/>
      </c>
    </row>
    <row r="214" spans="1:12" s="72" customFormat="1" ht="15" customHeight="1" x14ac:dyDescent="0.25">
      <c r="A214" s="148">
        <f t="shared" si="7"/>
        <v>206</v>
      </c>
      <c r="B214" s="156" t="str">
        <f ca="1">IF(IFERROR(INDIRECT(CONCATENATE("'UNITCOST ITEMS (Data Entry)'!D",IFERROR(SUM(MATCH(A214,'UNITCOST ITEMS (Data Entry)'!$A$3:$A$504,0),2),""))),"")=0,"",IFERROR(INDIRECT(CONCATENATE("'UNITCOST ITEMS (Data Entry)'!D",IFERROR(SUM(MATCH(A214,'UNITCOST ITEMS (Data Entry)'!$A$3:$A$504,0),2),""))),""))</f>
        <v/>
      </c>
      <c r="C214" s="236" t="str">
        <f ca="1">IF(IFERROR(INDIRECT(CONCATENATE("'UNITCOST ITEMS (Data Entry)'!E",IFERROR(SUM(MATCH(A214,'UNITCOST ITEMS (Data Entry)'!$A$3:$A$504,0),2),""))),"")=0,"",IFERROR(INDIRECT(CONCATENATE("'UNITCOST ITEMS (Data Entry)'!E",IFERROR(SUM(MATCH(A214,'UNITCOST ITEMS (Data Entry)'!$A$3:$A$504,0),2),""))),""))</f>
        <v/>
      </c>
      <c r="D214" s="237"/>
      <c r="E214" s="159" t="str">
        <f ca="1">IF(IFERROR(INDIRECT(CONCATENATE("'UNITCOST ITEMS (Data Entry)'!F",IFERROR(SUM(MATCH(A214,'UNITCOST ITEMS (Data Entry)'!$A$3:$A$504,0),2),""))),"")=0,"",IFERROR(INDIRECT(CONCATENATE("'UNITCOST ITEMS (Data Entry)'!F",IFERROR(SUM(MATCH(A214,'UNITCOST ITEMS (Data Entry)'!$A$3:$A$504,0),2),""))),""))</f>
        <v/>
      </c>
      <c r="F214" s="159" t="str">
        <f ca="1">IF(IFERROR(INDIRECT(CONCATENATE("'UNITCOST ITEMS (Data Entry)'!G",IFERROR(SUM(MATCH(A214,'UNITCOST ITEMS (Data Entry)'!$A$3:$A$504,0),2),""))),"")=0,"",IFERROR(INDIRECT(CONCATENATE("'UNITCOST ITEMS (Data Entry)'!G",IFERROR(SUM(MATCH(A214,'UNITCOST ITEMS (Data Entry)'!$A$3:$A$504,0),2),""))),""))</f>
        <v/>
      </c>
      <c r="G214" s="152" t="str">
        <f ca="1">IF(IFERROR(INDIRECT(CONCATENATE("'UNITCOST ITEMS (Data Entry)'!H",IFERROR(SUM(MATCH(A214,'UNITCOST ITEMS (Data Entry)'!$A$3:$A$504,0),2),""))),"")=0,"",IFERROR(INDIRECT(CONCATENATE("'UNITCOST ITEMS (Data Entry)'!H",IFERROR(SUM(MATCH(A214,'UNITCOST ITEMS (Data Entry)'!$A$3:$A$504,0),2),""))),""))</f>
        <v/>
      </c>
      <c r="H214" s="152" t="str">
        <f ca="1">IF(IFERROR(INDIRECT(CONCATENATE("'UNITCOST ITEMS (Data Entry)'!I",IFERROR(SUM(MATCH(A214,'UNITCOST ITEMS (Data Entry)'!$A$3:$A$504,0),2),""))),"")=0,"",IFERROR(INDIRECT(CONCATENATE("'UNITCOST ITEMS (Data Entry)'!I",IFERROR(SUM(MATCH(A214,'UNITCOST ITEMS (Data Entry)'!$A$3:$A$504,0),2),""))),""))</f>
        <v/>
      </c>
      <c r="I214" s="153" t="str">
        <f ca="1">IF(K214=2,"",IF(IFERROR(INDIRECT(CONCATENATE("'UNITCOST ITEMS (Data Entry)'!J",IFERROR(SUM(MATCH(A214,'UNITCOST ITEMS (Data Entry)'!$A$3:$A$504,0),2),""))),"")=0,"",IFERROR(INDIRECT(CONCATENATE("'UNITCOST ITEMS (Data Entry)'!J",IFERROR(SUM(MATCH(A214,'UNITCOST ITEMS (Data Entry)'!$A$3:$A$504,0),2),""))),"")))</f>
        <v/>
      </c>
      <c r="J214" s="89"/>
      <c r="K214" s="149" t="str">
        <f ca="1">IF(IFERROR(INDIRECT(CONCATENATE("'UNITCOST ITEMS (Data Entry)'!C",IFERROR(SUM(MATCH(A214,'UNITCOST ITEMS (Data Entry)'!$A$3:$A$504,0),2),""))),"")=0,"",IFERROR(INDIRECT(CONCATENATE("'UNITCOST ITEMS (Data Entry)'!C",IFERROR(SUM(MATCH(A214,'UNITCOST ITEMS (Data Entry)'!$A$3:$A$504,0),2),""))),""))</f>
        <v/>
      </c>
      <c r="L214" s="85" t="str">
        <f t="shared" ca="1" si="6"/>
        <v/>
      </c>
    </row>
    <row r="215" spans="1:12" s="72" customFormat="1" ht="15" customHeight="1" x14ac:dyDescent="0.25">
      <c r="A215" s="148">
        <f t="shared" si="7"/>
        <v>207</v>
      </c>
      <c r="B215" s="156" t="str">
        <f ca="1">IF(IFERROR(INDIRECT(CONCATENATE("'UNITCOST ITEMS (Data Entry)'!D",IFERROR(SUM(MATCH(A215,'UNITCOST ITEMS (Data Entry)'!$A$3:$A$504,0),2),""))),"")=0,"",IFERROR(INDIRECT(CONCATENATE("'UNITCOST ITEMS (Data Entry)'!D",IFERROR(SUM(MATCH(A215,'UNITCOST ITEMS (Data Entry)'!$A$3:$A$504,0),2),""))),""))</f>
        <v/>
      </c>
      <c r="C215" s="236" t="str">
        <f ca="1">IF(IFERROR(INDIRECT(CONCATENATE("'UNITCOST ITEMS (Data Entry)'!E",IFERROR(SUM(MATCH(A215,'UNITCOST ITEMS (Data Entry)'!$A$3:$A$504,0),2),""))),"")=0,"",IFERROR(INDIRECT(CONCATENATE("'UNITCOST ITEMS (Data Entry)'!E",IFERROR(SUM(MATCH(A215,'UNITCOST ITEMS (Data Entry)'!$A$3:$A$504,0),2),""))),""))</f>
        <v/>
      </c>
      <c r="D215" s="237"/>
      <c r="E215" s="159" t="str">
        <f ca="1">IF(IFERROR(INDIRECT(CONCATENATE("'UNITCOST ITEMS (Data Entry)'!F",IFERROR(SUM(MATCH(A215,'UNITCOST ITEMS (Data Entry)'!$A$3:$A$504,0),2),""))),"")=0,"",IFERROR(INDIRECT(CONCATENATE("'UNITCOST ITEMS (Data Entry)'!F",IFERROR(SUM(MATCH(A215,'UNITCOST ITEMS (Data Entry)'!$A$3:$A$504,0),2),""))),""))</f>
        <v/>
      </c>
      <c r="F215" s="159" t="str">
        <f ca="1">IF(IFERROR(INDIRECT(CONCATENATE("'UNITCOST ITEMS (Data Entry)'!G",IFERROR(SUM(MATCH(A215,'UNITCOST ITEMS (Data Entry)'!$A$3:$A$504,0),2),""))),"")=0,"",IFERROR(INDIRECT(CONCATENATE("'UNITCOST ITEMS (Data Entry)'!G",IFERROR(SUM(MATCH(A215,'UNITCOST ITEMS (Data Entry)'!$A$3:$A$504,0),2),""))),""))</f>
        <v/>
      </c>
      <c r="G215" s="152" t="str">
        <f ca="1">IF(IFERROR(INDIRECT(CONCATENATE("'UNITCOST ITEMS (Data Entry)'!H",IFERROR(SUM(MATCH(A215,'UNITCOST ITEMS (Data Entry)'!$A$3:$A$504,0),2),""))),"")=0,"",IFERROR(INDIRECT(CONCATENATE("'UNITCOST ITEMS (Data Entry)'!H",IFERROR(SUM(MATCH(A215,'UNITCOST ITEMS (Data Entry)'!$A$3:$A$504,0),2),""))),""))</f>
        <v/>
      </c>
      <c r="H215" s="152" t="str">
        <f ca="1">IF(IFERROR(INDIRECT(CONCATENATE("'UNITCOST ITEMS (Data Entry)'!I",IFERROR(SUM(MATCH(A215,'UNITCOST ITEMS (Data Entry)'!$A$3:$A$504,0),2),""))),"")=0,"",IFERROR(INDIRECT(CONCATENATE("'UNITCOST ITEMS (Data Entry)'!I",IFERROR(SUM(MATCH(A215,'UNITCOST ITEMS (Data Entry)'!$A$3:$A$504,0),2),""))),""))</f>
        <v/>
      </c>
      <c r="I215" s="153" t="str">
        <f ca="1">IF(K215=2,"",IF(IFERROR(INDIRECT(CONCATENATE("'UNITCOST ITEMS (Data Entry)'!J",IFERROR(SUM(MATCH(A215,'UNITCOST ITEMS (Data Entry)'!$A$3:$A$504,0),2),""))),"")=0,"",IFERROR(INDIRECT(CONCATENATE("'UNITCOST ITEMS (Data Entry)'!J",IFERROR(SUM(MATCH(A215,'UNITCOST ITEMS (Data Entry)'!$A$3:$A$504,0),2),""))),"")))</f>
        <v/>
      </c>
      <c r="J215" s="89"/>
      <c r="K215" s="149" t="str">
        <f ca="1">IF(IFERROR(INDIRECT(CONCATENATE("'UNITCOST ITEMS (Data Entry)'!C",IFERROR(SUM(MATCH(A215,'UNITCOST ITEMS (Data Entry)'!$A$3:$A$504,0),2),""))),"")=0,"",IFERROR(INDIRECT(CONCATENATE("'UNITCOST ITEMS (Data Entry)'!C",IFERROR(SUM(MATCH(A215,'UNITCOST ITEMS (Data Entry)'!$A$3:$A$504,0),2),""))),""))</f>
        <v/>
      </c>
      <c r="L215" s="85" t="str">
        <f t="shared" ca="1" si="6"/>
        <v/>
      </c>
    </row>
    <row r="216" spans="1:12" s="72" customFormat="1" ht="15" customHeight="1" x14ac:dyDescent="0.25">
      <c r="A216" s="148">
        <f t="shared" si="7"/>
        <v>208</v>
      </c>
      <c r="B216" s="156" t="str">
        <f ca="1">IF(IFERROR(INDIRECT(CONCATENATE("'UNITCOST ITEMS (Data Entry)'!D",IFERROR(SUM(MATCH(A216,'UNITCOST ITEMS (Data Entry)'!$A$3:$A$504,0),2),""))),"")=0,"",IFERROR(INDIRECT(CONCATENATE("'UNITCOST ITEMS (Data Entry)'!D",IFERROR(SUM(MATCH(A216,'UNITCOST ITEMS (Data Entry)'!$A$3:$A$504,0),2),""))),""))</f>
        <v/>
      </c>
      <c r="C216" s="236" t="str">
        <f ca="1">IF(IFERROR(INDIRECT(CONCATENATE("'UNITCOST ITEMS (Data Entry)'!E",IFERROR(SUM(MATCH(A216,'UNITCOST ITEMS (Data Entry)'!$A$3:$A$504,0),2),""))),"")=0,"",IFERROR(INDIRECT(CONCATENATE("'UNITCOST ITEMS (Data Entry)'!E",IFERROR(SUM(MATCH(A216,'UNITCOST ITEMS (Data Entry)'!$A$3:$A$504,0),2),""))),""))</f>
        <v/>
      </c>
      <c r="D216" s="237"/>
      <c r="E216" s="159" t="str">
        <f ca="1">IF(IFERROR(INDIRECT(CONCATENATE("'UNITCOST ITEMS (Data Entry)'!F",IFERROR(SUM(MATCH(A216,'UNITCOST ITEMS (Data Entry)'!$A$3:$A$504,0),2),""))),"")=0,"",IFERROR(INDIRECT(CONCATENATE("'UNITCOST ITEMS (Data Entry)'!F",IFERROR(SUM(MATCH(A216,'UNITCOST ITEMS (Data Entry)'!$A$3:$A$504,0),2),""))),""))</f>
        <v/>
      </c>
      <c r="F216" s="159" t="str">
        <f ca="1">IF(IFERROR(INDIRECT(CONCATENATE("'UNITCOST ITEMS (Data Entry)'!G",IFERROR(SUM(MATCH(A216,'UNITCOST ITEMS (Data Entry)'!$A$3:$A$504,0),2),""))),"")=0,"",IFERROR(INDIRECT(CONCATENATE("'UNITCOST ITEMS (Data Entry)'!G",IFERROR(SUM(MATCH(A216,'UNITCOST ITEMS (Data Entry)'!$A$3:$A$504,0),2),""))),""))</f>
        <v/>
      </c>
      <c r="G216" s="152" t="str">
        <f ca="1">IF(IFERROR(INDIRECT(CONCATENATE("'UNITCOST ITEMS (Data Entry)'!H",IFERROR(SUM(MATCH(A216,'UNITCOST ITEMS (Data Entry)'!$A$3:$A$504,0),2),""))),"")=0,"",IFERROR(INDIRECT(CONCATENATE("'UNITCOST ITEMS (Data Entry)'!H",IFERROR(SUM(MATCH(A216,'UNITCOST ITEMS (Data Entry)'!$A$3:$A$504,0),2),""))),""))</f>
        <v/>
      </c>
      <c r="H216" s="152" t="str">
        <f ca="1">IF(IFERROR(INDIRECT(CONCATENATE("'UNITCOST ITEMS (Data Entry)'!I",IFERROR(SUM(MATCH(A216,'UNITCOST ITEMS (Data Entry)'!$A$3:$A$504,0),2),""))),"")=0,"",IFERROR(INDIRECT(CONCATENATE("'UNITCOST ITEMS (Data Entry)'!I",IFERROR(SUM(MATCH(A216,'UNITCOST ITEMS (Data Entry)'!$A$3:$A$504,0),2),""))),""))</f>
        <v/>
      </c>
      <c r="I216" s="153" t="str">
        <f ca="1">IF(K216=2,"",IF(IFERROR(INDIRECT(CONCATENATE("'UNITCOST ITEMS (Data Entry)'!J",IFERROR(SUM(MATCH(A216,'UNITCOST ITEMS (Data Entry)'!$A$3:$A$504,0),2),""))),"")=0,"",IFERROR(INDIRECT(CONCATENATE("'UNITCOST ITEMS (Data Entry)'!J",IFERROR(SUM(MATCH(A216,'UNITCOST ITEMS (Data Entry)'!$A$3:$A$504,0),2),""))),"")))</f>
        <v/>
      </c>
      <c r="J216" s="89"/>
      <c r="K216" s="149" t="str">
        <f ca="1">IF(IFERROR(INDIRECT(CONCATENATE("'UNITCOST ITEMS (Data Entry)'!C",IFERROR(SUM(MATCH(A216,'UNITCOST ITEMS (Data Entry)'!$A$3:$A$504,0),2),""))),"")=0,"",IFERROR(INDIRECT(CONCATENATE("'UNITCOST ITEMS (Data Entry)'!C",IFERROR(SUM(MATCH(A216,'UNITCOST ITEMS (Data Entry)'!$A$3:$A$504,0),2),""))),""))</f>
        <v/>
      </c>
      <c r="L216" s="85" t="str">
        <f t="shared" ca="1" si="6"/>
        <v/>
      </c>
    </row>
    <row r="217" spans="1:12" s="72" customFormat="1" ht="15" customHeight="1" x14ac:dyDescent="0.25">
      <c r="A217" s="148">
        <f t="shared" si="7"/>
        <v>209</v>
      </c>
      <c r="B217" s="156" t="str">
        <f ca="1">IF(IFERROR(INDIRECT(CONCATENATE("'UNITCOST ITEMS (Data Entry)'!D",IFERROR(SUM(MATCH(A217,'UNITCOST ITEMS (Data Entry)'!$A$3:$A$504,0),2),""))),"")=0,"",IFERROR(INDIRECT(CONCATENATE("'UNITCOST ITEMS (Data Entry)'!D",IFERROR(SUM(MATCH(A217,'UNITCOST ITEMS (Data Entry)'!$A$3:$A$504,0),2),""))),""))</f>
        <v/>
      </c>
      <c r="C217" s="236" t="str">
        <f ca="1">IF(IFERROR(INDIRECT(CONCATENATE("'UNITCOST ITEMS (Data Entry)'!E",IFERROR(SUM(MATCH(A217,'UNITCOST ITEMS (Data Entry)'!$A$3:$A$504,0),2),""))),"")=0,"",IFERROR(INDIRECT(CONCATENATE("'UNITCOST ITEMS (Data Entry)'!E",IFERROR(SUM(MATCH(A217,'UNITCOST ITEMS (Data Entry)'!$A$3:$A$504,0),2),""))),""))</f>
        <v/>
      </c>
      <c r="D217" s="237"/>
      <c r="E217" s="159" t="str">
        <f ca="1">IF(IFERROR(INDIRECT(CONCATENATE("'UNITCOST ITEMS (Data Entry)'!F",IFERROR(SUM(MATCH(A217,'UNITCOST ITEMS (Data Entry)'!$A$3:$A$504,0),2),""))),"")=0,"",IFERROR(INDIRECT(CONCATENATE("'UNITCOST ITEMS (Data Entry)'!F",IFERROR(SUM(MATCH(A217,'UNITCOST ITEMS (Data Entry)'!$A$3:$A$504,0),2),""))),""))</f>
        <v/>
      </c>
      <c r="F217" s="159" t="str">
        <f ca="1">IF(IFERROR(INDIRECT(CONCATENATE("'UNITCOST ITEMS (Data Entry)'!G",IFERROR(SUM(MATCH(A217,'UNITCOST ITEMS (Data Entry)'!$A$3:$A$504,0),2),""))),"")=0,"",IFERROR(INDIRECT(CONCATENATE("'UNITCOST ITEMS (Data Entry)'!G",IFERROR(SUM(MATCH(A217,'UNITCOST ITEMS (Data Entry)'!$A$3:$A$504,0),2),""))),""))</f>
        <v/>
      </c>
      <c r="G217" s="152" t="str">
        <f ca="1">IF(IFERROR(INDIRECT(CONCATENATE("'UNITCOST ITEMS (Data Entry)'!H",IFERROR(SUM(MATCH(A217,'UNITCOST ITEMS (Data Entry)'!$A$3:$A$504,0),2),""))),"")=0,"",IFERROR(INDIRECT(CONCATENATE("'UNITCOST ITEMS (Data Entry)'!H",IFERROR(SUM(MATCH(A217,'UNITCOST ITEMS (Data Entry)'!$A$3:$A$504,0),2),""))),""))</f>
        <v/>
      </c>
      <c r="H217" s="152" t="str">
        <f ca="1">IF(IFERROR(INDIRECT(CONCATENATE("'UNITCOST ITEMS (Data Entry)'!I",IFERROR(SUM(MATCH(A217,'UNITCOST ITEMS (Data Entry)'!$A$3:$A$504,0),2),""))),"")=0,"",IFERROR(INDIRECT(CONCATENATE("'UNITCOST ITEMS (Data Entry)'!I",IFERROR(SUM(MATCH(A217,'UNITCOST ITEMS (Data Entry)'!$A$3:$A$504,0),2),""))),""))</f>
        <v/>
      </c>
      <c r="I217" s="153" t="str">
        <f ca="1">IF(K217=2,"",IF(IFERROR(INDIRECT(CONCATENATE("'UNITCOST ITEMS (Data Entry)'!J",IFERROR(SUM(MATCH(A217,'UNITCOST ITEMS (Data Entry)'!$A$3:$A$504,0),2),""))),"")=0,"",IFERROR(INDIRECT(CONCATENATE("'UNITCOST ITEMS (Data Entry)'!J",IFERROR(SUM(MATCH(A217,'UNITCOST ITEMS (Data Entry)'!$A$3:$A$504,0),2),""))),"")))</f>
        <v/>
      </c>
      <c r="J217" s="89"/>
      <c r="K217" s="149" t="str">
        <f ca="1">IF(IFERROR(INDIRECT(CONCATENATE("'UNITCOST ITEMS (Data Entry)'!C",IFERROR(SUM(MATCH(A217,'UNITCOST ITEMS (Data Entry)'!$A$3:$A$504,0),2),""))),"")=0,"",IFERROR(INDIRECT(CONCATENATE("'UNITCOST ITEMS (Data Entry)'!C",IFERROR(SUM(MATCH(A217,'UNITCOST ITEMS (Data Entry)'!$A$3:$A$504,0),2),""))),""))</f>
        <v/>
      </c>
      <c r="L217" s="85" t="str">
        <f t="shared" ca="1" si="6"/>
        <v/>
      </c>
    </row>
    <row r="218" spans="1:12" s="72" customFormat="1" ht="15" customHeight="1" x14ac:dyDescent="0.25">
      <c r="A218" s="148">
        <f t="shared" si="7"/>
        <v>210</v>
      </c>
      <c r="B218" s="156" t="str">
        <f ca="1">IF(IFERROR(INDIRECT(CONCATENATE("'UNITCOST ITEMS (Data Entry)'!D",IFERROR(SUM(MATCH(A218,'UNITCOST ITEMS (Data Entry)'!$A$3:$A$504,0),2),""))),"")=0,"",IFERROR(INDIRECT(CONCATENATE("'UNITCOST ITEMS (Data Entry)'!D",IFERROR(SUM(MATCH(A218,'UNITCOST ITEMS (Data Entry)'!$A$3:$A$504,0),2),""))),""))</f>
        <v/>
      </c>
      <c r="C218" s="236" t="str">
        <f ca="1">IF(IFERROR(INDIRECT(CONCATENATE("'UNITCOST ITEMS (Data Entry)'!E",IFERROR(SUM(MATCH(A218,'UNITCOST ITEMS (Data Entry)'!$A$3:$A$504,0),2),""))),"")=0,"",IFERROR(INDIRECT(CONCATENATE("'UNITCOST ITEMS (Data Entry)'!E",IFERROR(SUM(MATCH(A218,'UNITCOST ITEMS (Data Entry)'!$A$3:$A$504,0),2),""))),""))</f>
        <v/>
      </c>
      <c r="D218" s="237"/>
      <c r="E218" s="159" t="str">
        <f ca="1">IF(IFERROR(INDIRECT(CONCATENATE("'UNITCOST ITEMS (Data Entry)'!F",IFERROR(SUM(MATCH(A218,'UNITCOST ITEMS (Data Entry)'!$A$3:$A$504,0),2),""))),"")=0,"",IFERROR(INDIRECT(CONCATENATE("'UNITCOST ITEMS (Data Entry)'!F",IFERROR(SUM(MATCH(A218,'UNITCOST ITEMS (Data Entry)'!$A$3:$A$504,0),2),""))),""))</f>
        <v/>
      </c>
      <c r="F218" s="159" t="str">
        <f ca="1">IF(IFERROR(INDIRECT(CONCATENATE("'UNITCOST ITEMS (Data Entry)'!G",IFERROR(SUM(MATCH(A218,'UNITCOST ITEMS (Data Entry)'!$A$3:$A$504,0),2),""))),"")=0,"",IFERROR(INDIRECT(CONCATENATE("'UNITCOST ITEMS (Data Entry)'!G",IFERROR(SUM(MATCH(A218,'UNITCOST ITEMS (Data Entry)'!$A$3:$A$504,0),2),""))),""))</f>
        <v/>
      </c>
      <c r="G218" s="152" t="str">
        <f ca="1">IF(IFERROR(INDIRECT(CONCATENATE("'UNITCOST ITEMS (Data Entry)'!H",IFERROR(SUM(MATCH(A218,'UNITCOST ITEMS (Data Entry)'!$A$3:$A$504,0),2),""))),"")=0,"",IFERROR(INDIRECT(CONCATENATE("'UNITCOST ITEMS (Data Entry)'!H",IFERROR(SUM(MATCH(A218,'UNITCOST ITEMS (Data Entry)'!$A$3:$A$504,0),2),""))),""))</f>
        <v/>
      </c>
      <c r="H218" s="152" t="str">
        <f ca="1">IF(IFERROR(INDIRECT(CONCATENATE("'UNITCOST ITEMS (Data Entry)'!I",IFERROR(SUM(MATCH(A218,'UNITCOST ITEMS (Data Entry)'!$A$3:$A$504,0),2),""))),"")=0,"",IFERROR(INDIRECT(CONCATENATE("'UNITCOST ITEMS (Data Entry)'!I",IFERROR(SUM(MATCH(A218,'UNITCOST ITEMS (Data Entry)'!$A$3:$A$504,0),2),""))),""))</f>
        <v/>
      </c>
      <c r="I218" s="153" t="str">
        <f ca="1">IF(K218=2,"",IF(IFERROR(INDIRECT(CONCATENATE("'UNITCOST ITEMS (Data Entry)'!J",IFERROR(SUM(MATCH(A218,'UNITCOST ITEMS (Data Entry)'!$A$3:$A$504,0),2),""))),"")=0,"",IFERROR(INDIRECT(CONCATENATE("'UNITCOST ITEMS (Data Entry)'!J",IFERROR(SUM(MATCH(A218,'UNITCOST ITEMS (Data Entry)'!$A$3:$A$504,0),2),""))),"")))</f>
        <v/>
      </c>
      <c r="J218" s="89"/>
      <c r="K218" s="149" t="str">
        <f ca="1">IF(IFERROR(INDIRECT(CONCATENATE("'UNITCOST ITEMS (Data Entry)'!C",IFERROR(SUM(MATCH(A218,'UNITCOST ITEMS (Data Entry)'!$A$3:$A$504,0),2),""))),"")=0,"",IFERROR(INDIRECT(CONCATENATE("'UNITCOST ITEMS (Data Entry)'!C",IFERROR(SUM(MATCH(A218,'UNITCOST ITEMS (Data Entry)'!$A$3:$A$504,0),2),""))),""))</f>
        <v/>
      </c>
      <c r="L218" s="85" t="str">
        <f t="shared" ca="1" si="6"/>
        <v/>
      </c>
    </row>
    <row r="219" spans="1:12" s="72" customFormat="1" ht="15" customHeight="1" x14ac:dyDescent="0.25">
      <c r="A219" s="148">
        <f t="shared" si="7"/>
        <v>211</v>
      </c>
      <c r="B219" s="156" t="str">
        <f ca="1">IF(IFERROR(INDIRECT(CONCATENATE("'UNITCOST ITEMS (Data Entry)'!D",IFERROR(SUM(MATCH(A219,'UNITCOST ITEMS (Data Entry)'!$A$3:$A$504,0),2),""))),"")=0,"",IFERROR(INDIRECT(CONCATENATE("'UNITCOST ITEMS (Data Entry)'!D",IFERROR(SUM(MATCH(A219,'UNITCOST ITEMS (Data Entry)'!$A$3:$A$504,0),2),""))),""))</f>
        <v/>
      </c>
      <c r="C219" s="236" t="str">
        <f ca="1">IF(IFERROR(INDIRECT(CONCATENATE("'UNITCOST ITEMS (Data Entry)'!E",IFERROR(SUM(MATCH(A219,'UNITCOST ITEMS (Data Entry)'!$A$3:$A$504,0),2),""))),"")=0,"",IFERROR(INDIRECT(CONCATENATE("'UNITCOST ITEMS (Data Entry)'!E",IFERROR(SUM(MATCH(A219,'UNITCOST ITEMS (Data Entry)'!$A$3:$A$504,0),2),""))),""))</f>
        <v/>
      </c>
      <c r="D219" s="237"/>
      <c r="E219" s="159" t="str">
        <f ca="1">IF(IFERROR(INDIRECT(CONCATENATE("'UNITCOST ITEMS (Data Entry)'!F",IFERROR(SUM(MATCH(A219,'UNITCOST ITEMS (Data Entry)'!$A$3:$A$504,0),2),""))),"")=0,"",IFERROR(INDIRECT(CONCATENATE("'UNITCOST ITEMS (Data Entry)'!F",IFERROR(SUM(MATCH(A219,'UNITCOST ITEMS (Data Entry)'!$A$3:$A$504,0),2),""))),""))</f>
        <v/>
      </c>
      <c r="F219" s="159" t="str">
        <f ca="1">IF(IFERROR(INDIRECT(CONCATENATE("'UNITCOST ITEMS (Data Entry)'!G",IFERROR(SUM(MATCH(A219,'UNITCOST ITEMS (Data Entry)'!$A$3:$A$504,0),2),""))),"")=0,"",IFERROR(INDIRECT(CONCATENATE("'UNITCOST ITEMS (Data Entry)'!G",IFERROR(SUM(MATCH(A219,'UNITCOST ITEMS (Data Entry)'!$A$3:$A$504,0),2),""))),""))</f>
        <v/>
      </c>
      <c r="G219" s="152" t="str">
        <f ca="1">IF(IFERROR(INDIRECT(CONCATENATE("'UNITCOST ITEMS (Data Entry)'!H",IFERROR(SUM(MATCH(A219,'UNITCOST ITEMS (Data Entry)'!$A$3:$A$504,0),2),""))),"")=0,"",IFERROR(INDIRECT(CONCATENATE("'UNITCOST ITEMS (Data Entry)'!H",IFERROR(SUM(MATCH(A219,'UNITCOST ITEMS (Data Entry)'!$A$3:$A$504,0),2),""))),""))</f>
        <v/>
      </c>
      <c r="H219" s="152" t="str">
        <f ca="1">IF(IFERROR(INDIRECT(CONCATENATE("'UNITCOST ITEMS (Data Entry)'!I",IFERROR(SUM(MATCH(A219,'UNITCOST ITEMS (Data Entry)'!$A$3:$A$504,0),2),""))),"")=0,"",IFERROR(INDIRECT(CONCATENATE("'UNITCOST ITEMS (Data Entry)'!I",IFERROR(SUM(MATCH(A219,'UNITCOST ITEMS (Data Entry)'!$A$3:$A$504,0),2),""))),""))</f>
        <v/>
      </c>
      <c r="I219" s="153" t="str">
        <f ca="1">IF(K219=2,"",IF(IFERROR(INDIRECT(CONCATENATE("'UNITCOST ITEMS (Data Entry)'!J",IFERROR(SUM(MATCH(A219,'UNITCOST ITEMS (Data Entry)'!$A$3:$A$504,0),2),""))),"")=0,"",IFERROR(INDIRECT(CONCATENATE("'UNITCOST ITEMS (Data Entry)'!J",IFERROR(SUM(MATCH(A219,'UNITCOST ITEMS (Data Entry)'!$A$3:$A$504,0),2),""))),"")))</f>
        <v/>
      </c>
      <c r="J219" s="89"/>
      <c r="K219" s="149" t="str">
        <f ca="1">IF(IFERROR(INDIRECT(CONCATENATE("'UNITCOST ITEMS (Data Entry)'!C",IFERROR(SUM(MATCH(A219,'UNITCOST ITEMS (Data Entry)'!$A$3:$A$504,0),2),""))),"")=0,"",IFERROR(INDIRECT(CONCATENATE("'UNITCOST ITEMS (Data Entry)'!C",IFERROR(SUM(MATCH(A219,'UNITCOST ITEMS (Data Entry)'!$A$3:$A$504,0),2),""))),""))</f>
        <v/>
      </c>
      <c r="L219" s="85" t="str">
        <f t="shared" ca="1" si="6"/>
        <v/>
      </c>
    </row>
    <row r="220" spans="1:12" s="72" customFormat="1" ht="15" customHeight="1" x14ac:dyDescent="0.25">
      <c r="A220" s="148">
        <f t="shared" si="7"/>
        <v>212</v>
      </c>
      <c r="B220" s="156" t="str">
        <f ca="1">IF(IFERROR(INDIRECT(CONCATENATE("'UNITCOST ITEMS (Data Entry)'!D",IFERROR(SUM(MATCH(A220,'UNITCOST ITEMS (Data Entry)'!$A$3:$A$504,0),2),""))),"")=0,"",IFERROR(INDIRECT(CONCATENATE("'UNITCOST ITEMS (Data Entry)'!D",IFERROR(SUM(MATCH(A220,'UNITCOST ITEMS (Data Entry)'!$A$3:$A$504,0),2),""))),""))</f>
        <v/>
      </c>
      <c r="C220" s="236" t="str">
        <f ca="1">IF(IFERROR(INDIRECT(CONCATENATE("'UNITCOST ITEMS (Data Entry)'!E",IFERROR(SUM(MATCH(A220,'UNITCOST ITEMS (Data Entry)'!$A$3:$A$504,0),2),""))),"")=0,"",IFERROR(INDIRECT(CONCATENATE("'UNITCOST ITEMS (Data Entry)'!E",IFERROR(SUM(MATCH(A220,'UNITCOST ITEMS (Data Entry)'!$A$3:$A$504,0),2),""))),""))</f>
        <v/>
      </c>
      <c r="D220" s="237"/>
      <c r="E220" s="159" t="str">
        <f ca="1">IF(IFERROR(INDIRECT(CONCATENATE("'UNITCOST ITEMS (Data Entry)'!F",IFERROR(SUM(MATCH(A220,'UNITCOST ITEMS (Data Entry)'!$A$3:$A$504,0),2),""))),"")=0,"",IFERROR(INDIRECT(CONCATENATE("'UNITCOST ITEMS (Data Entry)'!F",IFERROR(SUM(MATCH(A220,'UNITCOST ITEMS (Data Entry)'!$A$3:$A$504,0),2),""))),""))</f>
        <v/>
      </c>
      <c r="F220" s="159" t="str">
        <f ca="1">IF(IFERROR(INDIRECT(CONCATENATE("'UNITCOST ITEMS (Data Entry)'!G",IFERROR(SUM(MATCH(A220,'UNITCOST ITEMS (Data Entry)'!$A$3:$A$504,0),2),""))),"")=0,"",IFERROR(INDIRECT(CONCATENATE("'UNITCOST ITEMS (Data Entry)'!G",IFERROR(SUM(MATCH(A220,'UNITCOST ITEMS (Data Entry)'!$A$3:$A$504,0),2),""))),""))</f>
        <v/>
      </c>
      <c r="G220" s="152" t="str">
        <f ca="1">IF(IFERROR(INDIRECT(CONCATENATE("'UNITCOST ITEMS (Data Entry)'!H",IFERROR(SUM(MATCH(A220,'UNITCOST ITEMS (Data Entry)'!$A$3:$A$504,0),2),""))),"")=0,"",IFERROR(INDIRECT(CONCATENATE("'UNITCOST ITEMS (Data Entry)'!H",IFERROR(SUM(MATCH(A220,'UNITCOST ITEMS (Data Entry)'!$A$3:$A$504,0),2),""))),""))</f>
        <v/>
      </c>
      <c r="H220" s="152" t="str">
        <f ca="1">IF(IFERROR(INDIRECT(CONCATENATE("'UNITCOST ITEMS (Data Entry)'!I",IFERROR(SUM(MATCH(A220,'UNITCOST ITEMS (Data Entry)'!$A$3:$A$504,0),2),""))),"")=0,"",IFERROR(INDIRECT(CONCATENATE("'UNITCOST ITEMS (Data Entry)'!I",IFERROR(SUM(MATCH(A220,'UNITCOST ITEMS (Data Entry)'!$A$3:$A$504,0),2),""))),""))</f>
        <v/>
      </c>
      <c r="I220" s="153" t="str">
        <f ca="1">IF(K220=2,"",IF(IFERROR(INDIRECT(CONCATENATE("'UNITCOST ITEMS (Data Entry)'!J",IFERROR(SUM(MATCH(A220,'UNITCOST ITEMS (Data Entry)'!$A$3:$A$504,0),2),""))),"")=0,"",IFERROR(INDIRECT(CONCATENATE("'UNITCOST ITEMS (Data Entry)'!J",IFERROR(SUM(MATCH(A220,'UNITCOST ITEMS (Data Entry)'!$A$3:$A$504,0),2),""))),"")))</f>
        <v/>
      </c>
      <c r="J220" s="89"/>
      <c r="K220" s="149" t="str">
        <f ca="1">IF(IFERROR(INDIRECT(CONCATENATE("'UNITCOST ITEMS (Data Entry)'!C",IFERROR(SUM(MATCH(A220,'UNITCOST ITEMS (Data Entry)'!$A$3:$A$504,0),2),""))),"")=0,"",IFERROR(INDIRECT(CONCATENATE("'UNITCOST ITEMS (Data Entry)'!C",IFERROR(SUM(MATCH(A220,'UNITCOST ITEMS (Data Entry)'!$A$3:$A$504,0),2),""))),""))</f>
        <v/>
      </c>
      <c r="L220" s="85" t="str">
        <f t="shared" ca="1" si="6"/>
        <v/>
      </c>
    </row>
    <row r="221" spans="1:12" s="72" customFormat="1" ht="15" customHeight="1" x14ac:dyDescent="0.25">
      <c r="A221" s="148">
        <f t="shared" si="7"/>
        <v>213</v>
      </c>
      <c r="B221" s="156" t="str">
        <f ca="1">IF(IFERROR(INDIRECT(CONCATENATE("'UNITCOST ITEMS (Data Entry)'!D",IFERROR(SUM(MATCH(A221,'UNITCOST ITEMS (Data Entry)'!$A$3:$A$504,0),2),""))),"")=0,"",IFERROR(INDIRECT(CONCATENATE("'UNITCOST ITEMS (Data Entry)'!D",IFERROR(SUM(MATCH(A221,'UNITCOST ITEMS (Data Entry)'!$A$3:$A$504,0),2),""))),""))</f>
        <v/>
      </c>
      <c r="C221" s="236" t="str">
        <f ca="1">IF(IFERROR(INDIRECT(CONCATENATE("'UNITCOST ITEMS (Data Entry)'!E",IFERROR(SUM(MATCH(A221,'UNITCOST ITEMS (Data Entry)'!$A$3:$A$504,0),2),""))),"")=0,"",IFERROR(INDIRECT(CONCATENATE("'UNITCOST ITEMS (Data Entry)'!E",IFERROR(SUM(MATCH(A221,'UNITCOST ITEMS (Data Entry)'!$A$3:$A$504,0),2),""))),""))</f>
        <v/>
      </c>
      <c r="D221" s="237"/>
      <c r="E221" s="159" t="str">
        <f ca="1">IF(IFERROR(INDIRECT(CONCATENATE("'UNITCOST ITEMS (Data Entry)'!F",IFERROR(SUM(MATCH(A221,'UNITCOST ITEMS (Data Entry)'!$A$3:$A$504,0),2),""))),"")=0,"",IFERROR(INDIRECT(CONCATENATE("'UNITCOST ITEMS (Data Entry)'!F",IFERROR(SUM(MATCH(A221,'UNITCOST ITEMS (Data Entry)'!$A$3:$A$504,0),2),""))),""))</f>
        <v/>
      </c>
      <c r="F221" s="159" t="str">
        <f ca="1">IF(IFERROR(INDIRECT(CONCATENATE("'UNITCOST ITEMS (Data Entry)'!G",IFERROR(SUM(MATCH(A221,'UNITCOST ITEMS (Data Entry)'!$A$3:$A$504,0),2),""))),"")=0,"",IFERROR(INDIRECT(CONCATENATE("'UNITCOST ITEMS (Data Entry)'!G",IFERROR(SUM(MATCH(A221,'UNITCOST ITEMS (Data Entry)'!$A$3:$A$504,0),2),""))),""))</f>
        <v/>
      </c>
      <c r="G221" s="152" t="str">
        <f ca="1">IF(IFERROR(INDIRECT(CONCATENATE("'UNITCOST ITEMS (Data Entry)'!H",IFERROR(SUM(MATCH(A221,'UNITCOST ITEMS (Data Entry)'!$A$3:$A$504,0),2),""))),"")=0,"",IFERROR(INDIRECT(CONCATENATE("'UNITCOST ITEMS (Data Entry)'!H",IFERROR(SUM(MATCH(A221,'UNITCOST ITEMS (Data Entry)'!$A$3:$A$504,0),2),""))),""))</f>
        <v/>
      </c>
      <c r="H221" s="152" t="str">
        <f ca="1">IF(IFERROR(INDIRECT(CONCATENATE("'UNITCOST ITEMS (Data Entry)'!I",IFERROR(SUM(MATCH(A221,'UNITCOST ITEMS (Data Entry)'!$A$3:$A$504,0),2),""))),"")=0,"",IFERROR(INDIRECT(CONCATENATE("'UNITCOST ITEMS (Data Entry)'!I",IFERROR(SUM(MATCH(A221,'UNITCOST ITEMS (Data Entry)'!$A$3:$A$504,0),2),""))),""))</f>
        <v/>
      </c>
      <c r="I221" s="153" t="str">
        <f ca="1">IF(K221=2,"",IF(IFERROR(INDIRECT(CONCATENATE("'UNITCOST ITEMS (Data Entry)'!J",IFERROR(SUM(MATCH(A221,'UNITCOST ITEMS (Data Entry)'!$A$3:$A$504,0),2),""))),"")=0,"",IFERROR(INDIRECT(CONCATENATE("'UNITCOST ITEMS (Data Entry)'!J",IFERROR(SUM(MATCH(A221,'UNITCOST ITEMS (Data Entry)'!$A$3:$A$504,0),2),""))),"")))</f>
        <v/>
      </c>
      <c r="J221" s="89"/>
      <c r="K221" s="149" t="str">
        <f ca="1">IF(IFERROR(INDIRECT(CONCATENATE("'UNITCOST ITEMS (Data Entry)'!C",IFERROR(SUM(MATCH(A221,'UNITCOST ITEMS (Data Entry)'!$A$3:$A$504,0),2),""))),"")=0,"",IFERROR(INDIRECT(CONCATENATE("'UNITCOST ITEMS (Data Entry)'!C",IFERROR(SUM(MATCH(A221,'UNITCOST ITEMS (Data Entry)'!$A$3:$A$504,0),2),""))),""))</f>
        <v/>
      </c>
      <c r="L221" s="85" t="str">
        <f t="shared" ca="1" si="6"/>
        <v/>
      </c>
    </row>
    <row r="222" spans="1:12" s="72" customFormat="1" ht="15" customHeight="1" x14ac:dyDescent="0.25">
      <c r="A222" s="148">
        <f t="shared" si="7"/>
        <v>214</v>
      </c>
      <c r="B222" s="156" t="str">
        <f ca="1">IF(IFERROR(INDIRECT(CONCATENATE("'UNITCOST ITEMS (Data Entry)'!D",IFERROR(SUM(MATCH(A222,'UNITCOST ITEMS (Data Entry)'!$A$3:$A$504,0),2),""))),"")=0,"",IFERROR(INDIRECT(CONCATENATE("'UNITCOST ITEMS (Data Entry)'!D",IFERROR(SUM(MATCH(A222,'UNITCOST ITEMS (Data Entry)'!$A$3:$A$504,0),2),""))),""))</f>
        <v/>
      </c>
      <c r="C222" s="236" t="str">
        <f ca="1">IF(IFERROR(INDIRECT(CONCATENATE("'UNITCOST ITEMS (Data Entry)'!E",IFERROR(SUM(MATCH(A222,'UNITCOST ITEMS (Data Entry)'!$A$3:$A$504,0),2),""))),"")=0,"",IFERROR(INDIRECT(CONCATENATE("'UNITCOST ITEMS (Data Entry)'!E",IFERROR(SUM(MATCH(A222,'UNITCOST ITEMS (Data Entry)'!$A$3:$A$504,0),2),""))),""))</f>
        <v/>
      </c>
      <c r="D222" s="237"/>
      <c r="E222" s="159" t="str">
        <f ca="1">IF(IFERROR(INDIRECT(CONCATENATE("'UNITCOST ITEMS (Data Entry)'!F",IFERROR(SUM(MATCH(A222,'UNITCOST ITEMS (Data Entry)'!$A$3:$A$504,0),2),""))),"")=0,"",IFERROR(INDIRECT(CONCATENATE("'UNITCOST ITEMS (Data Entry)'!F",IFERROR(SUM(MATCH(A222,'UNITCOST ITEMS (Data Entry)'!$A$3:$A$504,0),2),""))),""))</f>
        <v/>
      </c>
      <c r="F222" s="159" t="str">
        <f ca="1">IF(IFERROR(INDIRECT(CONCATENATE("'UNITCOST ITEMS (Data Entry)'!G",IFERROR(SUM(MATCH(A222,'UNITCOST ITEMS (Data Entry)'!$A$3:$A$504,0),2),""))),"")=0,"",IFERROR(INDIRECT(CONCATENATE("'UNITCOST ITEMS (Data Entry)'!G",IFERROR(SUM(MATCH(A222,'UNITCOST ITEMS (Data Entry)'!$A$3:$A$504,0),2),""))),""))</f>
        <v/>
      </c>
      <c r="G222" s="152" t="str">
        <f ca="1">IF(IFERROR(INDIRECT(CONCATENATE("'UNITCOST ITEMS (Data Entry)'!H",IFERROR(SUM(MATCH(A222,'UNITCOST ITEMS (Data Entry)'!$A$3:$A$504,0),2),""))),"")=0,"",IFERROR(INDIRECT(CONCATENATE("'UNITCOST ITEMS (Data Entry)'!H",IFERROR(SUM(MATCH(A222,'UNITCOST ITEMS (Data Entry)'!$A$3:$A$504,0),2),""))),""))</f>
        <v/>
      </c>
      <c r="H222" s="152" t="str">
        <f ca="1">IF(IFERROR(INDIRECT(CONCATENATE("'UNITCOST ITEMS (Data Entry)'!I",IFERROR(SUM(MATCH(A222,'UNITCOST ITEMS (Data Entry)'!$A$3:$A$504,0),2),""))),"")=0,"",IFERROR(INDIRECT(CONCATENATE("'UNITCOST ITEMS (Data Entry)'!I",IFERROR(SUM(MATCH(A222,'UNITCOST ITEMS (Data Entry)'!$A$3:$A$504,0),2),""))),""))</f>
        <v/>
      </c>
      <c r="I222" s="153" t="str">
        <f ca="1">IF(K222=2,"",IF(IFERROR(INDIRECT(CONCATENATE("'UNITCOST ITEMS (Data Entry)'!J",IFERROR(SUM(MATCH(A222,'UNITCOST ITEMS (Data Entry)'!$A$3:$A$504,0),2),""))),"")=0,"",IFERROR(INDIRECT(CONCATENATE("'UNITCOST ITEMS (Data Entry)'!J",IFERROR(SUM(MATCH(A222,'UNITCOST ITEMS (Data Entry)'!$A$3:$A$504,0),2),""))),"")))</f>
        <v/>
      </c>
      <c r="J222" s="89"/>
      <c r="K222" s="149" t="str">
        <f ca="1">IF(IFERROR(INDIRECT(CONCATENATE("'UNITCOST ITEMS (Data Entry)'!C",IFERROR(SUM(MATCH(A222,'UNITCOST ITEMS (Data Entry)'!$A$3:$A$504,0),2),""))),"")=0,"",IFERROR(INDIRECT(CONCATENATE("'UNITCOST ITEMS (Data Entry)'!C",IFERROR(SUM(MATCH(A222,'UNITCOST ITEMS (Data Entry)'!$A$3:$A$504,0),2),""))),""))</f>
        <v/>
      </c>
      <c r="L222" s="85" t="str">
        <f t="shared" ca="1" si="6"/>
        <v/>
      </c>
    </row>
    <row r="223" spans="1:12" s="72" customFormat="1" ht="15" customHeight="1" x14ac:dyDescent="0.25">
      <c r="A223" s="148">
        <f t="shared" si="7"/>
        <v>215</v>
      </c>
      <c r="B223" s="156" t="str">
        <f ca="1">IF(IFERROR(INDIRECT(CONCATENATE("'UNITCOST ITEMS (Data Entry)'!D",IFERROR(SUM(MATCH(A223,'UNITCOST ITEMS (Data Entry)'!$A$3:$A$504,0),2),""))),"")=0,"",IFERROR(INDIRECT(CONCATENATE("'UNITCOST ITEMS (Data Entry)'!D",IFERROR(SUM(MATCH(A223,'UNITCOST ITEMS (Data Entry)'!$A$3:$A$504,0),2),""))),""))</f>
        <v/>
      </c>
      <c r="C223" s="236" t="str">
        <f ca="1">IF(IFERROR(INDIRECT(CONCATENATE("'UNITCOST ITEMS (Data Entry)'!E",IFERROR(SUM(MATCH(A223,'UNITCOST ITEMS (Data Entry)'!$A$3:$A$504,0),2),""))),"")=0,"",IFERROR(INDIRECT(CONCATENATE("'UNITCOST ITEMS (Data Entry)'!E",IFERROR(SUM(MATCH(A223,'UNITCOST ITEMS (Data Entry)'!$A$3:$A$504,0),2),""))),""))</f>
        <v/>
      </c>
      <c r="D223" s="237"/>
      <c r="E223" s="159" t="str">
        <f ca="1">IF(IFERROR(INDIRECT(CONCATENATE("'UNITCOST ITEMS (Data Entry)'!F",IFERROR(SUM(MATCH(A223,'UNITCOST ITEMS (Data Entry)'!$A$3:$A$504,0),2),""))),"")=0,"",IFERROR(INDIRECT(CONCATENATE("'UNITCOST ITEMS (Data Entry)'!F",IFERROR(SUM(MATCH(A223,'UNITCOST ITEMS (Data Entry)'!$A$3:$A$504,0),2),""))),""))</f>
        <v/>
      </c>
      <c r="F223" s="159" t="str">
        <f ca="1">IF(IFERROR(INDIRECT(CONCATENATE("'UNITCOST ITEMS (Data Entry)'!G",IFERROR(SUM(MATCH(A223,'UNITCOST ITEMS (Data Entry)'!$A$3:$A$504,0),2),""))),"")=0,"",IFERROR(INDIRECT(CONCATENATE("'UNITCOST ITEMS (Data Entry)'!G",IFERROR(SUM(MATCH(A223,'UNITCOST ITEMS (Data Entry)'!$A$3:$A$504,0),2),""))),""))</f>
        <v/>
      </c>
      <c r="G223" s="152" t="str">
        <f ca="1">IF(IFERROR(INDIRECT(CONCATENATE("'UNITCOST ITEMS (Data Entry)'!H",IFERROR(SUM(MATCH(A223,'UNITCOST ITEMS (Data Entry)'!$A$3:$A$504,0),2),""))),"")=0,"",IFERROR(INDIRECT(CONCATENATE("'UNITCOST ITEMS (Data Entry)'!H",IFERROR(SUM(MATCH(A223,'UNITCOST ITEMS (Data Entry)'!$A$3:$A$504,0),2),""))),""))</f>
        <v/>
      </c>
      <c r="H223" s="152" t="str">
        <f ca="1">IF(IFERROR(INDIRECT(CONCATENATE("'UNITCOST ITEMS (Data Entry)'!I",IFERROR(SUM(MATCH(A223,'UNITCOST ITEMS (Data Entry)'!$A$3:$A$504,0),2),""))),"")=0,"",IFERROR(INDIRECT(CONCATENATE("'UNITCOST ITEMS (Data Entry)'!I",IFERROR(SUM(MATCH(A223,'UNITCOST ITEMS (Data Entry)'!$A$3:$A$504,0),2),""))),""))</f>
        <v/>
      </c>
      <c r="I223" s="153" t="str">
        <f ca="1">IF(K223=2,"",IF(IFERROR(INDIRECT(CONCATENATE("'UNITCOST ITEMS (Data Entry)'!J",IFERROR(SUM(MATCH(A223,'UNITCOST ITEMS (Data Entry)'!$A$3:$A$504,0),2),""))),"")=0,"",IFERROR(INDIRECT(CONCATENATE("'UNITCOST ITEMS (Data Entry)'!J",IFERROR(SUM(MATCH(A223,'UNITCOST ITEMS (Data Entry)'!$A$3:$A$504,0),2),""))),"")))</f>
        <v/>
      </c>
      <c r="J223" s="89"/>
      <c r="K223" s="149" t="str">
        <f ca="1">IF(IFERROR(INDIRECT(CONCATENATE("'UNITCOST ITEMS (Data Entry)'!C",IFERROR(SUM(MATCH(A223,'UNITCOST ITEMS (Data Entry)'!$A$3:$A$504,0),2),""))),"")=0,"",IFERROR(INDIRECT(CONCATENATE("'UNITCOST ITEMS (Data Entry)'!C",IFERROR(SUM(MATCH(A223,'UNITCOST ITEMS (Data Entry)'!$A$3:$A$504,0),2),""))),""))</f>
        <v/>
      </c>
      <c r="L223" s="85" t="str">
        <f t="shared" ca="1" si="6"/>
        <v/>
      </c>
    </row>
    <row r="224" spans="1:12" s="72" customFormat="1" ht="15" customHeight="1" x14ac:dyDescent="0.25">
      <c r="A224" s="148">
        <f t="shared" si="7"/>
        <v>216</v>
      </c>
      <c r="B224" s="156" t="str">
        <f ca="1">IF(IFERROR(INDIRECT(CONCATENATE("'UNITCOST ITEMS (Data Entry)'!D",IFERROR(SUM(MATCH(A224,'UNITCOST ITEMS (Data Entry)'!$A$3:$A$504,0),2),""))),"")=0,"",IFERROR(INDIRECT(CONCATENATE("'UNITCOST ITEMS (Data Entry)'!D",IFERROR(SUM(MATCH(A224,'UNITCOST ITEMS (Data Entry)'!$A$3:$A$504,0),2),""))),""))</f>
        <v/>
      </c>
      <c r="C224" s="236" t="str">
        <f ca="1">IF(IFERROR(INDIRECT(CONCATENATE("'UNITCOST ITEMS (Data Entry)'!E",IFERROR(SUM(MATCH(A224,'UNITCOST ITEMS (Data Entry)'!$A$3:$A$504,0),2),""))),"")=0,"",IFERROR(INDIRECT(CONCATENATE("'UNITCOST ITEMS (Data Entry)'!E",IFERROR(SUM(MATCH(A224,'UNITCOST ITEMS (Data Entry)'!$A$3:$A$504,0),2),""))),""))</f>
        <v/>
      </c>
      <c r="D224" s="237"/>
      <c r="E224" s="159" t="str">
        <f ca="1">IF(IFERROR(INDIRECT(CONCATENATE("'UNITCOST ITEMS (Data Entry)'!F",IFERROR(SUM(MATCH(A224,'UNITCOST ITEMS (Data Entry)'!$A$3:$A$504,0),2),""))),"")=0,"",IFERROR(INDIRECT(CONCATENATE("'UNITCOST ITEMS (Data Entry)'!F",IFERROR(SUM(MATCH(A224,'UNITCOST ITEMS (Data Entry)'!$A$3:$A$504,0),2),""))),""))</f>
        <v/>
      </c>
      <c r="F224" s="159" t="str">
        <f ca="1">IF(IFERROR(INDIRECT(CONCATENATE("'UNITCOST ITEMS (Data Entry)'!G",IFERROR(SUM(MATCH(A224,'UNITCOST ITEMS (Data Entry)'!$A$3:$A$504,0),2),""))),"")=0,"",IFERROR(INDIRECT(CONCATENATE("'UNITCOST ITEMS (Data Entry)'!G",IFERROR(SUM(MATCH(A224,'UNITCOST ITEMS (Data Entry)'!$A$3:$A$504,0),2),""))),""))</f>
        <v/>
      </c>
      <c r="G224" s="152" t="str">
        <f ca="1">IF(IFERROR(INDIRECT(CONCATENATE("'UNITCOST ITEMS (Data Entry)'!H",IFERROR(SUM(MATCH(A224,'UNITCOST ITEMS (Data Entry)'!$A$3:$A$504,0),2),""))),"")=0,"",IFERROR(INDIRECT(CONCATENATE("'UNITCOST ITEMS (Data Entry)'!H",IFERROR(SUM(MATCH(A224,'UNITCOST ITEMS (Data Entry)'!$A$3:$A$504,0),2),""))),""))</f>
        <v/>
      </c>
      <c r="H224" s="152" t="str">
        <f ca="1">IF(IFERROR(INDIRECT(CONCATENATE("'UNITCOST ITEMS (Data Entry)'!I",IFERROR(SUM(MATCH(A224,'UNITCOST ITEMS (Data Entry)'!$A$3:$A$504,0),2),""))),"")=0,"",IFERROR(INDIRECT(CONCATENATE("'UNITCOST ITEMS (Data Entry)'!I",IFERROR(SUM(MATCH(A224,'UNITCOST ITEMS (Data Entry)'!$A$3:$A$504,0),2),""))),""))</f>
        <v/>
      </c>
      <c r="I224" s="153" t="str">
        <f ca="1">IF(K224=2,"",IF(IFERROR(INDIRECT(CONCATENATE("'UNITCOST ITEMS (Data Entry)'!J",IFERROR(SUM(MATCH(A224,'UNITCOST ITEMS (Data Entry)'!$A$3:$A$504,0),2),""))),"")=0,"",IFERROR(INDIRECT(CONCATENATE("'UNITCOST ITEMS (Data Entry)'!J",IFERROR(SUM(MATCH(A224,'UNITCOST ITEMS (Data Entry)'!$A$3:$A$504,0),2),""))),"")))</f>
        <v/>
      </c>
      <c r="J224" s="89"/>
      <c r="K224" s="149" t="str">
        <f ca="1">IF(IFERROR(INDIRECT(CONCATENATE("'UNITCOST ITEMS (Data Entry)'!C",IFERROR(SUM(MATCH(A224,'UNITCOST ITEMS (Data Entry)'!$A$3:$A$504,0),2),""))),"")=0,"",IFERROR(INDIRECT(CONCATENATE("'UNITCOST ITEMS (Data Entry)'!C",IFERROR(SUM(MATCH(A224,'UNITCOST ITEMS (Data Entry)'!$A$3:$A$504,0),2),""))),""))</f>
        <v/>
      </c>
      <c r="L224" s="85" t="str">
        <f t="shared" ca="1" si="6"/>
        <v/>
      </c>
    </row>
    <row r="225" spans="1:12" s="72" customFormat="1" ht="15" customHeight="1" x14ac:dyDescent="0.25">
      <c r="A225" s="148">
        <f t="shared" si="7"/>
        <v>217</v>
      </c>
      <c r="B225" s="156" t="str">
        <f ca="1">IF(IFERROR(INDIRECT(CONCATENATE("'UNITCOST ITEMS (Data Entry)'!D",IFERROR(SUM(MATCH(A225,'UNITCOST ITEMS (Data Entry)'!$A$3:$A$504,0),2),""))),"")=0,"",IFERROR(INDIRECT(CONCATENATE("'UNITCOST ITEMS (Data Entry)'!D",IFERROR(SUM(MATCH(A225,'UNITCOST ITEMS (Data Entry)'!$A$3:$A$504,0),2),""))),""))</f>
        <v/>
      </c>
      <c r="C225" s="236" t="str">
        <f ca="1">IF(IFERROR(INDIRECT(CONCATENATE("'UNITCOST ITEMS (Data Entry)'!E",IFERROR(SUM(MATCH(A225,'UNITCOST ITEMS (Data Entry)'!$A$3:$A$504,0),2),""))),"")=0,"",IFERROR(INDIRECT(CONCATENATE("'UNITCOST ITEMS (Data Entry)'!E",IFERROR(SUM(MATCH(A225,'UNITCOST ITEMS (Data Entry)'!$A$3:$A$504,0),2),""))),""))</f>
        <v/>
      </c>
      <c r="D225" s="237"/>
      <c r="E225" s="159" t="str">
        <f ca="1">IF(IFERROR(INDIRECT(CONCATENATE("'UNITCOST ITEMS (Data Entry)'!F",IFERROR(SUM(MATCH(A225,'UNITCOST ITEMS (Data Entry)'!$A$3:$A$504,0),2),""))),"")=0,"",IFERROR(INDIRECT(CONCATENATE("'UNITCOST ITEMS (Data Entry)'!F",IFERROR(SUM(MATCH(A225,'UNITCOST ITEMS (Data Entry)'!$A$3:$A$504,0),2),""))),""))</f>
        <v/>
      </c>
      <c r="F225" s="159" t="str">
        <f ca="1">IF(IFERROR(INDIRECT(CONCATENATE("'UNITCOST ITEMS (Data Entry)'!G",IFERROR(SUM(MATCH(A225,'UNITCOST ITEMS (Data Entry)'!$A$3:$A$504,0),2),""))),"")=0,"",IFERROR(INDIRECT(CONCATENATE("'UNITCOST ITEMS (Data Entry)'!G",IFERROR(SUM(MATCH(A225,'UNITCOST ITEMS (Data Entry)'!$A$3:$A$504,0),2),""))),""))</f>
        <v/>
      </c>
      <c r="G225" s="152" t="str">
        <f ca="1">IF(IFERROR(INDIRECT(CONCATENATE("'UNITCOST ITEMS (Data Entry)'!H",IFERROR(SUM(MATCH(A225,'UNITCOST ITEMS (Data Entry)'!$A$3:$A$504,0),2),""))),"")=0,"",IFERROR(INDIRECT(CONCATENATE("'UNITCOST ITEMS (Data Entry)'!H",IFERROR(SUM(MATCH(A225,'UNITCOST ITEMS (Data Entry)'!$A$3:$A$504,0),2),""))),""))</f>
        <v/>
      </c>
      <c r="H225" s="152" t="str">
        <f ca="1">IF(IFERROR(INDIRECT(CONCATENATE("'UNITCOST ITEMS (Data Entry)'!I",IFERROR(SUM(MATCH(A225,'UNITCOST ITEMS (Data Entry)'!$A$3:$A$504,0),2),""))),"")=0,"",IFERROR(INDIRECT(CONCATENATE("'UNITCOST ITEMS (Data Entry)'!I",IFERROR(SUM(MATCH(A225,'UNITCOST ITEMS (Data Entry)'!$A$3:$A$504,0),2),""))),""))</f>
        <v/>
      </c>
      <c r="I225" s="153" t="str">
        <f ca="1">IF(K225=2,"",IF(IFERROR(INDIRECT(CONCATENATE("'UNITCOST ITEMS (Data Entry)'!J",IFERROR(SUM(MATCH(A225,'UNITCOST ITEMS (Data Entry)'!$A$3:$A$504,0),2),""))),"")=0,"",IFERROR(INDIRECT(CONCATENATE("'UNITCOST ITEMS (Data Entry)'!J",IFERROR(SUM(MATCH(A225,'UNITCOST ITEMS (Data Entry)'!$A$3:$A$504,0),2),""))),"")))</f>
        <v/>
      </c>
      <c r="J225" s="89"/>
      <c r="K225" s="149" t="str">
        <f ca="1">IF(IFERROR(INDIRECT(CONCATENATE("'UNITCOST ITEMS (Data Entry)'!C",IFERROR(SUM(MATCH(A225,'UNITCOST ITEMS (Data Entry)'!$A$3:$A$504,0),2),""))),"")=0,"",IFERROR(INDIRECT(CONCATENATE("'UNITCOST ITEMS (Data Entry)'!C",IFERROR(SUM(MATCH(A225,'UNITCOST ITEMS (Data Entry)'!$A$3:$A$504,0),2),""))),""))</f>
        <v/>
      </c>
      <c r="L225" s="85" t="str">
        <f t="shared" ca="1" si="6"/>
        <v/>
      </c>
    </row>
    <row r="226" spans="1:12" s="72" customFormat="1" ht="15" customHeight="1" x14ac:dyDescent="0.25">
      <c r="A226" s="148">
        <f t="shared" si="7"/>
        <v>218</v>
      </c>
      <c r="B226" s="156" t="str">
        <f ca="1">IF(IFERROR(INDIRECT(CONCATENATE("'UNITCOST ITEMS (Data Entry)'!D",IFERROR(SUM(MATCH(A226,'UNITCOST ITEMS (Data Entry)'!$A$3:$A$504,0),2),""))),"")=0,"",IFERROR(INDIRECT(CONCATENATE("'UNITCOST ITEMS (Data Entry)'!D",IFERROR(SUM(MATCH(A226,'UNITCOST ITEMS (Data Entry)'!$A$3:$A$504,0),2),""))),""))</f>
        <v/>
      </c>
      <c r="C226" s="236" t="str">
        <f ca="1">IF(IFERROR(INDIRECT(CONCATENATE("'UNITCOST ITEMS (Data Entry)'!E",IFERROR(SUM(MATCH(A226,'UNITCOST ITEMS (Data Entry)'!$A$3:$A$504,0),2),""))),"")=0,"",IFERROR(INDIRECT(CONCATENATE("'UNITCOST ITEMS (Data Entry)'!E",IFERROR(SUM(MATCH(A226,'UNITCOST ITEMS (Data Entry)'!$A$3:$A$504,0),2),""))),""))</f>
        <v/>
      </c>
      <c r="D226" s="237"/>
      <c r="E226" s="159" t="str">
        <f ca="1">IF(IFERROR(INDIRECT(CONCATENATE("'UNITCOST ITEMS (Data Entry)'!F",IFERROR(SUM(MATCH(A226,'UNITCOST ITEMS (Data Entry)'!$A$3:$A$504,0),2),""))),"")=0,"",IFERROR(INDIRECT(CONCATENATE("'UNITCOST ITEMS (Data Entry)'!F",IFERROR(SUM(MATCH(A226,'UNITCOST ITEMS (Data Entry)'!$A$3:$A$504,0),2),""))),""))</f>
        <v/>
      </c>
      <c r="F226" s="159" t="str">
        <f ca="1">IF(IFERROR(INDIRECT(CONCATENATE("'UNITCOST ITEMS (Data Entry)'!G",IFERROR(SUM(MATCH(A226,'UNITCOST ITEMS (Data Entry)'!$A$3:$A$504,0),2),""))),"")=0,"",IFERROR(INDIRECT(CONCATENATE("'UNITCOST ITEMS (Data Entry)'!G",IFERROR(SUM(MATCH(A226,'UNITCOST ITEMS (Data Entry)'!$A$3:$A$504,0),2),""))),""))</f>
        <v/>
      </c>
      <c r="G226" s="152" t="str">
        <f ca="1">IF(IFERROR(INDIRECT(CONCATENATE("'UNITCOST ITEMS (Data Entry)'!H",IFERROR(SUM(MATCH(A226,'UNITCOST ITEMS (Data Entry)'!$A$3:$A$504,0),2),""))),"")=0,"",IFERROR(INDIRECT(CONCATENATE("'UNITCOST ITEMS (Data Entry)'!H",IFERROR(SUM(MATCH(A226,'UNITCOST ITEMS (Data Entry)'!$A$3:$A$504,0),2),""))),""))</f>
        <v/>
      </c>
      <c r="H226" s="152" t="str">
        <f ca="1">IF(IFERROR(INDIRECT(CONCATENATE("'UNITCOST ITEMS (Data Entry)'!I",IFERROR(SUM(MATCH(A226,'UNITCOST ITEMS (Data Entry)'!$A$3:$A$504,0),2),""))),"")=0,"",IFERROR(INDIRECT(CONCATENATE("'UNITCOST ITEMS (Data Entry)'!I",IFERROR(SUM(MATCH(A226,'UNITCOST ITEMS (Data Entry)'!$A$3:$A$504,0),2),""))),""))</f>
        <v/>
      </c>
      <c r="I226" s="153" t="str">
        <f ca="1">IF(K226=2,"",IF(IFERROR(INDIRECT(CONCATENATE("'UNITCOST ITEMS (Data Entry)'!J",IFERROR(SUM(MATCH(A226,'UNITCOST ITEMS (Data Entry)'!$A$3:$A$504,0),2),""))),"")=0,"",IFERROR(INDIRECT(CONCATENATE("'UNITCOST ITEMS (Data Entry)'!J",IFERROR(SUM(MATCH(A226,'UNITCOST ITEMS (Data Entry)'!$A$3:$A$504,0),2),""))),"")))</f>
        <v/>
      </c>
      <c r="J226" s="89"/>
      <c r="K226" s="149" t="str">
        <f ca="1">IF(IFERROR(INDIRECT(CONCATENATE("'UNITCOST ITEMS (Data Entry)'!C",IFERROR(SUM(MATCH(A226,'UNITCOST ITEMS (Data Entry)'!$A$3:$A$504,0),2),""))),"")=0,"",IFERROR(INDIRECT(CONCATENATE("'UNITCOST ITEMS (Data Entry)'!C",IFERROR(SUM(MATCH(A226,'UNITCOST ITEMS (Data Entry)'!$A$3:$A$504,0),2),""))),""))</f>
        <v/>
      </c>
      <c r="L226" s="85" t="str">
        <f t="shared" ca="1" si="6"/>
        <v/>
      </c>
    </row>
    <row r="227" spans="1:12" s="72" customFormat="1" ht="15" customHeight="1" x14ac:dyDescent="0.25">
      <c r="A227" s="148">
        <f t="shared" si="7"/>
        <v>219</v>
      </c>
      <c r="B227" s="156" t="str">
        <f ca="1">IF(IFERROR(INDIRECT(CONCATENATE("'UNITCOST ITEMS (Data Entry)'!D",IFERROR(SUM(MATCH(A227,'UNITCOST ITEMS (Data Entry)'!$A$3:$A$504,0),2),""))),"")=0,"",IFERROR(INDIRECT(CONCATENATE("'UNITCOST ITEMS (Data Entry)'!D",IFERROR(SUM(MATCH(A227,'UNITCOST ITEMS (Data Entry)'!$A$3:$A$504,0),2),""))),""))</f>
        <v/>
      </c>
      <c r="C227" s="236" t="str">
        <f ca="1">IF(IFERROR(INDIRECT(CONCATENATE("'UNITCOST ITEMS (Data Entry)'!E",IFERROR(SUM(MATCH(A227,'UNITCOST ITEMS (Data Entry)'!$A$3:$A$504,0),2),""))),"")=0,"",IFERROR(INDIRECT(CONCATENATE("'UNITCOST ITEMS (Data Entry)'!E",IFERROR(SUM(MATCH(A227,'UNITCOST ITEMS (Data Entry)'!$A$3:$A$504,0),2),""))),""))</f>
        <v/>
      </c>
      <c r="D227" s="237"/>
      <c r="E227" s="159" t="str">
        <f ca="1">IF(IFERROR(INDIRECT(CONCATENATE("'UNITCOST ITEMS (Data Entry)'!F",IFERROR(SUM(MATCH(A227,'UNITCOST ITEMS (Data Entry)'!$A$3:$A$504,0),2),""))),"")=0,"",IFERROR(INDIRECT(CONCATENATE("'UNITCOST ITEMS (Data Entry)'!F",IFERROR(SUM(MATCH(A227,'UNITCOST ITEMS (Data Entry)'!$A$3:$A$504,0),2),""))),""))</f>
        <v/>
      </c>
      <c r="F227" s="159" t="str">
        <f ca="1">IF(IFERROR(INDIRECT(CONCATENATE("'UNITCOST ITEMS (Data Entry)'!G",IFERROR(SUM(MATCH(A227,'UNITCOST ITEMS (Data Entry)'!$A$3:$A$504,0),2),""))),"")=0,"",IFERROR(INDIRECT(CONCATENATE("'UNITCOST ITEMS (Data Entry)'!G",IFERROR(SUM(MATCH(A227,'UNITCOST ITEMS (Data Entry)'!$A$3:$A$504,0),2),""))),""))</f>
        <v/>
      </c>
      <c r="G227" s="152" t="str">
        <f ca="1">IF(IFERROR(INDIRECT(CONCATENATE("'UNITCOST ITEMS (Data Entry)'!H",IFERROR(SUM(MATCH(A227,'UNITCOST ITEMS (Data Entry)'!$A$3:$A$504,0),2),""))),"")=0,"",IFERROR(INDIRECT(CONCATENATE("'UNITCOST ITEMS (Data Entry)'!H",IFERROR(SUM(MATCH(A227,'UNITCOST ITEMS (Data Entry)'!$A$3:$A$504,0),2),""))),""))</f>
        <v/>
      </c>
      <c r="H227" s="152" t="str">
        <f ca="1">IF(IFERROR(INDIRECT(CONCATENATE("'UNITCOST ITEMS (Data Entry)'!I",IFERROR(SUM(MATCH(A227,'UNITCOST ITEMS (Data Entry)'!$A$3:$A$504,0),2),""))),"")=0,"",IFERROR(INDIRECT(CONCATENATE("'UNITCOST ITEMS (Data Entry)'!I",IFERROR(SUM(MATCH(A227,'UNITCOST ITEMS (Data Entry)'!$A$3:$A$504,0),2),""))),""))</f>
        <v/>
      </c>
      <c r="I227" s="153" t="str">
        <f ca="1">IF(K227=2,"",IF(IFERROR(INDIRECT(CONCATENATE("'UNITCOST ITEMS (Data Entry)'!J",IFERROR(SUM(MATCH(A227,'UNITCOST ITEMS (Data Entry)'!$A$3:$A$504,0),2),""))),"")=0,"",IFERROR(INDIRECT(CONCATENATE("'UNITCOST ITEMS (Data Entry)'!J",IFERROR(SUM(MATCH(A227,'UNITCOST ITEMS (Data Entry)'!$A$3:$A$504,0),2),""))),"")))</f>
        <v/>
      </c>
      <c r="J227" s="89"/>
      <c r="K227" s="149" t="str">
        <f ca="1">IF(IFERROR(INDIRECT(CONCATENATE("'UNITCOST ITEMS (Data Entry)'!C",IFERROR(SUM(MATCH(A227,'UNITCOST ITEMS (Data Entry)'!$A$3:$A$504,0),2),""))),"")=0,"",IFERROR(INDIRECT(CONCATENATE("'UNITCOST ITEMS (Data Entry)'!C",IFERROR(SUM(MATCH(A227,'UNITCOST ITEMS (Data Entry)'!$A$3:$A$504,0),2),""))),""))</f>
        <v/>
      </c>
      <c r="L227" s="85" t="str">
        <f t="shared" ca="1" si="6"/>
        <v/>
      </c>
    </row>
    <row r="228" spans="1:12" s="72" customFormat="1" ht="15" customHeight="1" x14ac:dyDescent="0.25">
      <c r="A228" s="148">
        <f t="shared" si="7"/>
        <v>220</v>
      </c>
      <c r="B228" s="156" t="str">
        <f ca="1">IF(IFERROR(INDIRECT(CONCATENATE("'UNITCOST ITEMS (Data Entry)'!D",IFERROR(SUM(MATCH(A228,'UNITCOST ITEMS (Data Entry)'!$A$3:$A$504,0),2),""))),"")=0,"",IFERROR(INDIRECT(CONCATENATE("'UNITCOST ITEMS (Data Entry)'!D",IFERROR(SUM(MATCH(A228,'UNITCOST ITEMS (Data Entry)'!$A$3:$A$504,0),2),""))),""))</f>
        <v/>
      </c>
      <c r="C228" s="236" t="str">
        <f ca="1">IF(IFERROR(INDIRECT(CONCATENATE("'UNITCOST ITEMS (Data Entry)'!E",IFERROR(SUM(MATCH(A228,'UNITCOST ITEMS (Data Entry)'!$A$3:$A$504,0),2),""))),"")=0,"",IFERROR(INDIRECT(CONCATENATE("'UNITCOST ITEMS (Data Entry)'!E",IFERROR(SUM(MATCH(A228,'UNITCOST ITEMS (Data Entry)'!$A$3:$A$504,0),2),""))),""))</f>
        <v/>
      </c>
      <c r="D228" s="237"/>
      <c r="E228" s="159" t="str">
        <f ca="1">IF(IFERROR(INDIRECT(CONCATENATE("'UNITCOST ITEMS (Data Entry)'!F",IFERROR(SUM(MATCH(A228,'UNITCOST ITEMS (Data Entry)'!$A$3:$A$504,0),2),""))),"")=0,"",IFERROR(INDIRECT(CONCATENATE("'UNITCOST ITEMS (Data Entry)'!F",IFERROR(SUM(MATCH(A228,'UNITCOST ITEMS (Data Entry)'!$A$3:$A$504,0),2),""))),""))</f>
        <v/>
      </c>
      <c r="F228" s="159" t="str">
        <f ca="1">IF(IFERROR(INDIRECT(CONCATENATE("'UNITCOST ITEMS (Data Entry)'!G",IFERROR(SUM(MATCH(A228,'UNITCOST ITEMS (Data Entry)'!$A$3:$A$504,0),2),""))),"")=0,"",IFERROR(INDIRECT(CONCATENATE("'UNITCOST ITEMS (Data Entry)'!G",IFERROR(SUM(MATCH(A228,'UNITCOST ITEMS (Data Entry)'!$A$3:$A$504,0),2),""))),""))</f>
        <v/>
      </c>
      <c r="G228" s="152" t="str">
        <f ca="1">IF(IFERROR(INDIRECT(CONCATENATE("'UNITCOST ITEMS (Data Entry)'!H",IFERROR(SUM(MATCH(A228,'UNITCOST ITEMS (Data Entry)'!$A$3:$A$504,0),2),""))),"")=0,"",IFERROR(INDIRECT(CONCATENATE("'UNITCOST ITEMS (Data Entry)'!H",IFERROR(SUM(MATCH(A228,'UNITCOST ITEMS (Data Entry)'!$A$3:$A$504,0),2),""))),""))</f>
        <v/>
      </c>
      <c r="H228" s="152" t="str">
        <f ca="1">IF(IFERROR(INDIRECT(CONCATENATE("'UNITCOST ITEMS (Data Entry)'!I",IFERROR(SUM(MATCH(A228,'UNITCOST ITEMS (Data Entry)'!$A$3:$A$504,0),2),""))),"")=0,"",IFERROR(INDIRECT(CONCATENATE("'UNITCOST ITEMS (Data Entry)'!I",IFERROR(SUM(MATCH(A228,'UNITCOST ITEMS (Data Entry)'!$A$3:$A$504,0),2),""))),""))</f>
        <v/>
      </c>
      <c r="I228" s="153" t="str">
        <f ca="1">IF(K228=2,"",IF(IFERROR(INDIRECT(CONCATENATE("'UNITCOST ITEMS (Data Entry)'!J",IFERROR(SUM(MATCH(A228,'UNITCOST ITEMS (Data Entry)'!$A$3:$A$504,0),2),""))),"")=0,"",IFERROR(INDIRECT(CONCATENATE("'UNITCOST ITEMS (Data Entry)'!J",IFERROR(SUM(MATCH(A228,'UNITCOST ITEMS (Data Entry)'!$A$3:$A$504,0),2),""))),"")))</f>
        <v/>
      </c>
      <c r="J228" s="89"/>
      <c r="K228" s="149" t="str">
        <f ca="1">IF(IFERROR(INDIRECT(CONCATENATE("'UNITCOST ITEMS (Data Entry)'!C",IFERROR(SUM(MATCH(A228,'UNITCOST ITEMS (Data Entry)'!$A$3:$A$504,0),2),""))),"")=0,"",IFERROR(INDIRECT(CONCATENATE("'UNITCOST ITEMS (Data Entry)'!C",IFERROR(SUM(MATCH(A228,'UNITCOST ITEMS (Data Entry)'!$A$3:$A$504,0),2),""))),""))</f>
        <v/>
      </c>
      <c r="L228" s="85" t="str">
        <f t="shared" ca="1" si="6"/>
        <v/>
      </c>
    </row>
    <row r="229" spans="1:12" s="72" customFormat="1" ht="15" customHeight="1" x14ac:dyDescent="0.25">
      <c r="A229" s="148">
        <f t="shared" si="7"/>
        <v>221</v>
      </c>
      <c r="B229" s="156" t="str">
        <f ca="1">IF(IFERROR(INDIRECT(CONCATENATE("'UNITCOST ITEMS (Data Entry)'!D",IFERROR(SUM(MATCH(A229,'UNITCOST ITEMS (Data Entry)'!$A$3:$A$504,0),2),""))),"")=0,"",IFERROR(INDIRECT(CONCATENATE("'UNITCOST ITEMS (Data Entry)'!D",IFERROR(SUM(MATCH(A229,'UNITCOST ITEMS (Data Entry)'!$A$3:$A$504,0),2),""))),""))</f>
        <v/>
      </c>
      <c r="C229" s="236" t="str">
        <f ca="1">IF(IFERROR(INDIRECT(CONCATENATE("'UNITCOST ITEMS (Data Entry)'!E",IFERROR(SUM(MATCH(A229,'UNITCOST ITEMS (Data Entry)'!$A$3:$A$504,0),2),""))),"")=0,"",IFERROR(INDIRECT(CONCATENATE("'UNITCOST ITEMS (Data Entry)'!E",IFERROR(SUM(MATCH(A229,'UNITCOST ITEMS (Data Entry)'!$A$3:$A$504,0),2),""))),""))</f>
        <v/>
      </c>
      <c r="D229" s="237"/>
      <c r="E229" s="159" t="str">
        <f ca="1">IF(IFERROR(INDIRECT(CONCATENATE("'UNITCOST ITEMS (Data Entry)'!F",IFERROR(SUM(MATCH(A229,'UNITCOST ITEMS (Data Entry)'!$A$3:$A$504,0),2),""))),"")=0,"",IFERROR(INDIRECT(CONCATENATE("'UNITCOST ITEMS (Data Entry)'!F",IFERROR(SUM(MATCH(A229,'UNITCOST ITEMS (Data Entry)'!$A$3:$A$504,0),2),""))),""))</f>
        <v/>
      </c>
      <c r="F229" s="159" t="str">
        <f ca="1">IF(IFERROR(INDIRECT(CONCATENATE("'UNITCOST ITEMS (Data Entry)'!G",IFERROR(SUM(MATCH(A229,'UNITCOST ITEMS (Data Entry)'!$A$3:$A$504,0),2),""))),"")=0,"",IFERROR(INDIRECT(CONCATENATE("'UNITCOST ITEMS (Data Entry)'!G",IFERROR(SUM(MATCH(A229,'UNITCOST ITEMS (Data Entry)'!$A$3:$A$504,0),2),""))),""))</f>
        <v/>
      </c>
      <c r="G229" s="152" t="str">
        <f ca="1">IF(IFERROR(INDIRECT(CONCATENATE("'UNITCOST ITEMS (Data Entry)'!H",IFERROR(SUM(MATCH(A229,'UNITCOST ITEMS (Data Entry)'!$A$3:$A$504,0),2),""))),"")=0,"",IFERROR(INDIRECT(CONCATENATE("'UNITCOST ITEMS (Data Entry)'!H",IFERROR(SUM(MATCH(A229,'UNITCOST ITEMS (Data Entry)'!$A$3:$A$504,0),2),""))),""))</f>
        <v/>
      </c>
      <c r="H229" s="152" t="str">
        <f ca="1">IF(IFERROR(INDIRECT(CONCATENATE("'UNITCOST ITEMS (Data Entry)'!I",IFERROR(SUM(MATCH(A229,'UNITCOST ITEMS (Data Entry)'!$A$3:$A$504,0),2),""))),"")=0,"",IFERROR(INDIRECT(CONCATENATE("'UNITCOST ITEMS (Data Entry)'!I",IFERROR(SUM(MATCH(A229,'UNITCOST ITEMS (Data Entry)'!$A$3:$A$504,0),2),""))),""))</f>
        <v/>
      </c>
      <c r="I229" s="153" t="str">
        <f ca="1">IF(K229=2,"",IF(IFERROR(INDIRECT(CONCATENATE("'UNITCOST ITEMS (Data Entry)'!J",IFERROR(SUM(MATCH(A229,'UNITCOST ITEMS (Data Entry)'!$A$3:$A$504,0),2),""))),"")=0,"",IFERROR(INDIRECT(CONCATENATE("'UNITCOST ITEMS (Data Entry)'!J",IFERROR(SUM(MATCH(A229,'UNITCOST ITEMS (Data Entry)'!$A$3:$A$504,0),2),""))),"")))</f>
        <v/>
      </c>
      <c r="J229" s="89"/>
      <c r="K229" s="149" t="str">
        <f ca="1">IF(IFERROR(INDIRECT(CONCATENATE("'UNITCOST ITEMS (Data Entry)'!C",IFERROR(SUM(MATCH(A229,'UNITCOST ITEMS (Data Entry)'!$A$3:$A$504,0),2),""))),"")=0,"",IFERROR(INDIRECT(CONCATENATE("'UNITCOST ITEMS (Data Entry)'!C",IFERROR(SUM(MATCH(A229,'UNITCOST ITEMS (Data Entry)'!$A$3:$A$504,0),2),""))),""))</f>
        <v/>
      </c>
      <c r="L229" s="85" t="str">
        <f t="shared" ca="1" si="6"/>
        <v/>
      </c>
    </row>
    <row r="230" spans="1:12" s="72" customFormat="1" ht="15" customHeight="1" x14ac:dyDescent="0.25">
      <c r="A230" s="148">
        <f t="shared" si="7"/>
        <v>222</v>
      </c>
      <c r="B230" s="156" t="str">
        <f ca="1">IF(IFERROR(INDIRECT(CONCATENATE("'UNITCOST ITEMS (Data Entry)'!D",IFERROR(SUM(MATCH(A230,'UNITCOST ITEMS (Data Entry)'!$A$3:$A$504,0),2),""))),"")=0,"",IFERROR(INDIRECT(CONCATENATE("'UNITCOST ITEMS (Data Entry)'!D",IFERROR(SUM(MATCH(A230,'UNITCOST ITEMS (Data Entry)'!$A$3:$A$504,0),2),""))),""))</f>
        <v/>
      </c>
      <c r="C230" s="236" t="str">
        <f ca="1">IF(IFERROR(INDIRECT(CONCATENATE("'UNITCOST ITEMS (Data Entry)'!E",IFERROR(SUM(MATCH(A230,'UNITCOST ITEMS (Data Entry)'!$A$3:$A$504,0),2),""))),"")=0,"",IFERROR(INDIRECT(CONCATENATE("'UNITCOST ITEMS (Data Entry)'!E",IFERROR(SUM(MATCH(A230,'UNITCOST ITEMS (Data Entry)'!$A$3:$A$504,0),2),""))),""))</f>
        <v/>
      </c>
      <c r="D230" s="237"/>
      <c r="E230" s="159" t="str">
        <f ca="1">IF(IFERROR(INDIRECT(CONCATENATE("'UNITCOST ITEMS (Data Entry)'!F",IFERROR(SUM(MATCH(A230,'UNITCOST ITEMS (Data Entry)'!$A$3:$A$504,0),2),""))),"")=0,"",IFERROR(INDIRECT(CONCATENATE("'UNITCOST ITEMS (Data Entry)'!F",IFERROR(SUM(MATCH(A230,'UNITCOST ITEMS (Data Entry)'!$A$3:$A$504,0),2),""))),""))</f>
        <v/>
      </c>
      <c r="F230" s="159" t="str">
        <f ca="1">IF(IFERROR(INDIRECT(CONCATENATE("'UNITCOST ITEMS (Data Entry)'!G",IFERROR(SUM(MATCH(A230,'UNITCOST ITEMS (Data Entry)'!$A$3:$A$504,0),2),""))),"")=0,"",IFERROR(INDIRECT(CONCATENATE("'UNITCOST ITEMS (Data Entry)'!G",IFERROR(SUM(MATCH(A230,'UNITCOST ITEMS (Data Entry)'!$A$3:$A$504,0),2),""))),""))</f>
        <v/>
      </c>
      <c r="G230" s="152" t="str">
        <f ca="1">IF(IFERROR(INDIRECT(CONCATENATE("'UNITCOST ITEMS (Data Entry)'!H",IFERROR(SUM(MATCH(A230,'UNITCOST ITEMS (Data Entry)'!$A$3:$A$504,0),2),""))),"")=0,"",IFERROR(INDIRECT(CONCATENATE("'UNITCOST ITEMS (Data Entry)'!H",IFERROR(SUM(MATCH(A230,'UNITCOST ITEMS (Data Entry)'!$A$3:$A$504,0),2),""))),""))</f>
        <v/>
      </c>
      <c r="H230" s="152" t="str">
        <f ca="1">IF(IFERROR(INDIRECT(CONCATENATE("'UNITCOST ITEMS (Data Entry)'!I",IFERROR(SUM(MATCH(A230,'UNITCOST ITEMS (Data Entry)'!$A$3:$A$504,0),2),""))),"")=0,"",IFERROR(INDIRECT(CONCATENATE("'UNITCOST ITEMS (Data Entry)'!I",IFERROR(SUM(MATCH(A230,'UNITCOST ITEMS (Data Entry)'!$A$3:$A$504,0),2),""))),""))</f>
        <v/>
      </c>
      <c r="I230" s="153" t="str">
        <f ca="1">IF(K230=2,"",IF(IFERROR(INDIRECT(CONCATENATE("'UNITCOST ITEMS (Data Entry)'!J",IFERROR(SUM(MATCH(A230,'UNITCOST ITEMS (Data Entry)'!$A$3:$A$504,0),2),""))),"")=0,"",IFERROR(INDIRECT(CONCATENATE("'UNITCOST ITEMS (Data Entry)'!J",IFERROR(SUM(MATCH(A230,'UNITCOST ITEMS (Data Entry)'!$A$3:$A$504,0),2),""))),"")))</f>
        <v/>
      </c>
      <c r="J230" s="89"/>
      <c r="K230" s="149" t="str">
        <f ca="1">IF(IFERROR(INDIRECT(CONCATENATE("'UNITCOST ITEMS (Data Entry)'!C",IFERROR(SUM(MATCH(A230,'UNITCOST ITEMS (Data Entry)'!$A$3:$A$504,0),2),""))),"")=0,"",IFERROR(INDIRECT(CONCATENATE("'UNITCOST ITEMS (Data Entry)'!C",IFERROR(SUM(MATCH(A230,'UNITCOST ITEMS (Data Entry)'!$A$3:$A$504,0),2),""))),""))</f>
        <v/>
      </c>
      <c r="L230" s="85" t="str">
        <f t="shared" ca="1" si="6"/>
        <v/>
      </c>
    </row>
    <row r="231" spans="1:12" s="72" customFormat="1" ht="15" customHeight="1" x14ac:dyDescent="0.25">
      <c r="A231" s="148">
        <f t="shared" si="7"/>
        <v>223</v>
      </c>
      <c r="B231" s="156" t="str">
        <f ca="1">IF(IFERROR(INDIRECT(CONCATENATE("'UNITCOST ITEMS (Data Entry)'!D",IFERROR(SUM(MATCH(A231,'UNITCOST ITEMS (Data Entry)'!$A$3:$A$504,0),2),""))),"")=0,"",IFERROR(INDIRECT(CONCATENATE("'UNITCOST ITEMS (Data Entry)'!D",IFERROR(SUM(MATCH(A231,'UNITCOST ITEMS (Data Entry)'!$A$3:$A$504,0),2),""))),""))</f>
        <v/>
      </c>
      <c r="C231" s="236" t="str">
        <f ca="1">IF(IFERROR(INDIRECT(CONCATENATE("'UNITCOST ITEMS (Data Entry)'!E",IFERROR(SUM(MATCH(A231,'UNITCOST ITEMS (Data Entry)'!$A$3:$A$504,0),2),""))),"")=0,"",IFERROR(INDIRECT(CONCATENATE("'UNITCOST ITEMS (Data Entry)'!E",IFERROR(SUM(MATCH(A231,'UNITCOST ITEMS (Data Entry)'!$A$3:$A$504,0),2),""))),""))</f>
        <v/>
      </c>
      <c r="D231" s="237"/>
      <c r="E231" s="159" t="str">
        <f ca="1">IF(IFERROR(INDIRECT(CONCATENATE("'UNITCOST ITEMS (Data Entry)'!F",IFERROR(SUM(MATCH(A231,'UNITCOST ITEMS (Data Entry)'!$A$3:$A$504,0),2),""))),"")=0,"",IFERROR(INDIRECT(CONCATENATE("'UNITCOST ITEMS (Data Entry)'!F",IFERROR(SUM(MATCH(A231,'UNITCOST ITEMS (Data Entry)'!$A$3:$A$504,0),2),""))),""))</f>
        <v/>
      </c>
      <c r="F231" s="159" t="str">
        <f ca="1">IF(IFERROR(INDIRECT(CONCATENATE("'UNITCOST ITEMS (Data Entry)'!G",IFERROR(SUM(MATCH(A231,'UNITCOST ITEMS (Data Entry)'!$A$3:$A$504,0),2),""))),"")=0,"",IFERROR(INDIRECT(CONCATENATE("'UNITCOST ITEMS (Data Entry)'!G",IFERROR(SUM(MATCH(A231,'UNITCOST ITEMS (Data Entry)'!$A$3:$A$504,0),2),""))),""))</f>
        <v/>
      </c>
      <c r="G231" s="152" t="str">
        <f ca="1">IF(IFERROR(INDIRECT(CONCATENATE("'UNITCOST ITEMS (Data Entry)'!H",IFERROR(SUM(MATCH(A231,'UNITCOST ITEMS (Data Entry)'!$A$3:$A$504,0),2),""))),"")=0,"",IFERROR(INDIRECT(CONCATENATE("'UNITCOST ITEMS (Data Entry)'!H",IFERROR(SUM(MATCH(A231,'UNITCOST ITEMS (Data Entry)'!$A$3:$A$504,0),2),""))),""))</f>
        <v/>
      </c>
      <c r="H231" s="152" t="str">
        <f ca="1">IF(IFERROR(INDIRECT(CONCATENATE("'UNITCOST ITEMS (Data Entry)'!I",IFERROR(SUM(MATCH(A231,'UNITCOST ITEMS (Data Entry)'!$A$3:$A$504,0),2),""))),"")=0,"",IFERROR(INDIRECT(CONCATENATE("'UNITCOST ITEMS (Data Entry)'!I",IFERROR(SUM(MATCH(A231,'UNITCOST ITEMS (Data Entry)'!$A$3:$A$504,0),2),""))),""))</f>
        <v/>
      </c>
      <c r="I231" s="153" t="str">
        <f ca="1">IF(K231=2,"",IF(IFERROR(INDIRECT(CONCATENATE("'UNITCOST ITEMS (Data Entry)'!J",IFERROR(SUM(MATCH(A231,'UNITCOST ITEMS (Data Entry)'!$A$3:$A$504,0),2),""))),"")=0,"",IFERROR(INDIRECT(CONCATENATE("'UNITCOST ITEMS (Data Entry)'!J",IFERROR(SUM(MATCH(A231,'UNITCOST ITEMS (Data Entry)'!$A$3:$A$504,0),2),""))),"")))</f>
        <v/>
      </c>
      <c r="J231" s="89"/>
      <c r="K231" s="149" t="str">
        <f ca="1">IF(IFERROR(INDIRECT(CONCATENATE("'UNITCOST ITEMS (Data Entry)'!C",IFERROR(SUM(MATCH(A231,'UNITCOST ITEMS (Data Entry)'!$A$3:$A$504,0),2),""))),"")=0,"",IFERROR(INDIRECT(CONCATENATE("'UNITCOST ITEMS (Data Entry)'!C",IFERROR(SUM(MATCH(A231,'UNITCOST ITEMS (Data Entry)'!$A$3:$A$504,0),2),""))),""))</f>
        <v/>
      </c>
      <c r="L231" s="85" t="str">
        <f t="shared" ca="1" si="6"/>
        <v/>
      </c>
    </row>
    <row r="232" spans="1:12" s="72" customFormat="1" ht="15" customHeight="1" x14ac:dyDescent="0.25">
      <c r="A232" s="148">
        <f t="shared" si="7"/>
        <v>224</v>
      </c>
      <c r="B232" s="156" t="str">
        <f ca="1">IF(IFERROR(INDIRECT(CONCATENATE("'UNITCOST ITEMS (Data Entry)'!D",IFERROR(SUM(MATCH(A232,'UNITCOST ITEMS (Data Entry)'!$A$3:$A$504,0),2),""))),"")=0,"",IFERROR(INDIRECT(CONCATENATE("'UNITCOST ITEMS (Data Entry)'!D",IFERROR(SUM(MATCH(A232,'UNITCOST ITEMS (Data Entry)'!$A$3:$A$504,0),2),""))),""))</f>
        <v/>
      </c>
      <c r="C232" s="236" t="str">
        <f ca="1">IF(IFERROR(INDIRECT(CONCATENATE("'UNITCOST ITEMS (Data Entry)'!E",IFERROR(SUM(MATCH(A232,'UNITCOST ITEMS (Data Entry)'!$A$3:$A$504,0),2),""))),"")=0,"",IFERROR(INDIRECT(CONCATENATE("'UNITCOST ITEMS (Data Entry)'!E",IFERROR(SUM(MATCH(A232,'UNITCOST ITEMS (Data Entry)'!$A$3:$A$504,0),2),""))),""))</f>
        <v/>
      </c>
      <c r="D232" s="237"/>
      <c r="E232" s="159" t="str">
        <f ca="1">IF(IFERROR(INDIRECT(CONCATENATE("'UNITCOST ITEMS (Data Entry)'!F",IFERROR(SUM(MATCH(A232,'UNITCOST ITEMS (Data Entry)'!$A$3:$A$504,0),2),""))),"")=0,"",IFERROR(INDIRECT(CONCATENATE("'UNITCOST ITEMS (Data Entry)'!F",IFERROR(SUM(MATCH(A232,'UNITCOST ITEMS (Data Entry)'!$A$3:$A$504,0),2),""))),""))</f>
        <v/>
      </c>
      <c r="F232" s="159" t="str">
        <f ca="1">IF(IFERROR(INDIRECT(CONCATENATE("'UNITCOST ITEMS (Data Entry)'!G",IFERROR(SUM(MATCH(A232,'UNITCOST ITEMS (Data Entry)'!$A$3:$A$504,0),2),""))),"")=0,"",IFERROR(INDIRECT(CONCATENATE("'UNITCOST ITEMS (Data Entry)'!G",IFERROR(SUM(MATCH(A232,'UNITCOST ITEMS (Data Entry)'!$A$3:$A$504,0),2),""))),""))</f>
        <v/>
      </c>
      <c r="G232" s="152" t="str">
        <f ca="1">IF(IFERROR(INDIRECT(CONCATENATE("'UNITCOST ITEMS (Data Entry)'!H",IFERROR(SUM(MATCH(A232,'UNITCOST ITEMS (Data Entry)'!$A$3:$A$504,0),2),""))),"")=0,"",IFERROR(INDIRECT(CONCATENATE("'UNITCOST ITEMS (Data Entry)'!H",IFERROR(SUM(MATCH(A232,'UNITCOST ITEMS (Data Entry)'!$A$3:$A$504,0),2),""))),""))</f>
        <v/>
      </c>
      <c r="H232" s="152" t="str">
        <f ca="1">IF(IFERROR(INDIRECT(CONCATENATE("'UNITCOST ITEMS (Data Entry)'!I",IFERROR(SUM(MATCH(A232,'UNITCOST ITEMS (Data Entry)'!$A$3:$A$504,0),2),""))),"")=0,"",IFERROR(INDIRECT(CONCATENATE("'UNITCOST ITEMS (Data Entry)'!I",IFERROR(SUM(MATCH(A232,'UNITCOST ITEMS (Data Entry)'!$A$3:$A$504,0),2),""))),""))</f>
        <v/>
      </c>
      <c r="I232" s="153" t="str">
        <f ca="1">IF(K232=2,"",IF(IFERROR(INDIRECT(CONCATENATE("'UNITCOST ITEMS (Data Entry)'!J",IFERROR(SUM(MATCH(A232,'UNITCOST ITEMS (Data Entry)'!$A$3:$A$504,0),2),""))),"")=0,"",IFERROR(INDIRECT(CONCATENATE("'UNITCOST ITEMS (Data Entry)'!J",IFERROR(SUM(MATCH(A232,'UNITCOST ITEMS (Data Entry)'!$A$3:$A$504,0),2),""))),"")))</f>
        <v/>
      </c>
      <c r="J232" s="89"/>
      <c r="K232" s="149" t="str">
        <f ca="1">IF(IFERROR(INDIRECT(CONCATENATE("'UNITCOST ITEMS (Data Entry)'!C",IFERROR(SUM(MATCH(A232,'UNITCOST ITEMS (Data Entry)'!$A$3:$A$504,0),2),""))),"")=0,"",IFERROR(INDIRECT(CONCATENATE("'UNITCOST ITEMS (Data Entry)'!C",IFERROR(SUM(MATCH(A232,'UNITCOST ITEMS (Data Entry)'!$A$3:$A$504,0),2),""))),""))</f>
        <v/>
      </c>
      <c r="L232" s="85" t="str">
        <f t="shared" ca="1" si="6"/>
        <v/>
      </c>
    </row>
    <row r="233" spans="1:12" s="72" customFormat="1" ht="15" customHeight="1" x14ac:dyDescent="0.25">
      <c r="A233" s="148">
        <f t="shared" si="7"/>
        <v>225</v>
      </c>
      <c r="B233" s="156" t="str">
        <f ca="1">IF(IFERROR(INDIRECT(CONCATENATE("'UNITCOST ITEMS (Data Entry)'!D",IFERROR(SUM(MATCH(A233,'UNITCOST ITEMS (Data Entry)'!$A$3:$A$504,0),2),""))),"")=0,"",IFERROR(INDIRECT(CONCATENATE("'UNITCOST ITEMS (Data Entry)'!D",IFERROR(SUM(MATCH(A233,'UNITCOST ITEMS (Data Entry)'!$A$3:$A$504,0),2),""))),""))</f>
        <v/>
      </c>
      <c r="C233" s="236" t="str">
        <f ca="1">IF(IFERROR(INDIRECT(CONCATENATE("'UNITCOST ITEMS (Data Entry)'!E",IFERROR(SUM(MATCH(A233,'UNITCOST ITEMS (Data Entry)'!$A$3:$A$504,0),2),""))),"")=0,"",IFERROR(INDIRECT(CONCATENATE("'UNITCOST ITEMS (Data Entry)'!E",IFERROR(SUM(MATCH(A233,'UNITCOST ITEMS (Data Entry)'!$A$3:$A$504,0),2),""))),""))</f>
        <v/>
      </c>
      <c r="D233" s="237"/>
      <c r="E233" s="159" t="str">
        <f ca="1">IF(IFERROR(INDIRECT(CONCATENATE("'UNITCOST ITEMS (Data Entry)'!F",IFERROR(SUM(MATCH(A233,'UNITCOST ITEMS (Data Entry)'!$A$3:$A$504,0),2),""))),"")=0,"",IFERROR(INDIRECT(CONCATENATE("'UNITCOST ITEMS (Data Entry)'!F",IFERROR(SUM(MATCH(A233,'UNITCOST ITEMS (Data Entry)'!$A$3:$A$504,0),2),""))),""))</f>
        <v/>
      </c>
      <c r="F233" s="159" t="str">
        <f ca="1">IF(IFERROR(INDIRECT(CONCATENATE("'UNITCOST ITEMS (Data Entry)'!G",IFERROR(SUM(MATCH(A233,'UNITCOST ITEMS (Data Entry)'!$A$3:$A$504,0),2),""))),"")=0,"",IFERROR(INDIRECT(CONCATENATE("'UNITCOST ITEMS (Data Entry)'!G",IFERROR(SUM(MATCH(A233,'UNITCOST ITEMS (Data Entry)'!$A$3:$A$504,0),2),""))),""))</f>
        <v/>
      </c>
      <c r="G233" s="152" t="str">
        <f ca="1">IF(IFERROR(INDIRECT(CONCATENATE("'UNITCOST ITEMS (Data Entry)'!H",IFERROR(SUM(MATCH(A233,'UNITCOST ITEMS (Data Entry)'!$A$3:$A$504,0),2),""))),"")=0,"",IFERROR(INDIRECT(CONCATENATE("'UNITCOST ITEMS (Data Entry)'!H",IFERROR(SUM(MATCH(A233,'UNITCOST ITEMS (Data Entry)'!$A$3:$A$504,0),2),""))),""))</f>
        <v/>
      </c>
      <c r="H233" s="152" t="str">
        <f ca="1">IF(IFERROR(INDIRECT(CONCATENATE("'UNITCOST ITEMS (Data Entry)'!I",IFERROR(SUM(MATCH(A233,'UNITCOST ITEMS (Data Entry)'!$A$3:$A$504,0),2),""))),"")=0,"",IFERROR(INDIRECT(CONCATENATE("'UNITCOST ITEMS (Data Entry)'!I",IFERROR(SUM(MATCH(A233,'UNITCOST ITEMS (Data Entry)'!$A$3:$A$504,0),2),""))),""))</f>
        <v/>
      </c>
      <c r="I233" s="153" t="str">
        <f ca="1">IF(K233=2,"",IF(IFERROR(INDIRECT(CONCATENATE("'UNITCOST ITEMS (Data Entry)'!J",IFERROR(SUM(MATCH(A233,'UNITCOST ITEMS (Data Entry)'!$A$3:$A$504,0),2),""))),"")=0,"",IFERROR(INDIRECT(CONCATENATE("'UNITCOST ITEMS (Data Entry)'!J",IFERROR(SUM(MATCH(A233,'UNITCOST ITEMS (Data Entry)'!$A$3:$A$504,0),2),""))),"")))</f>
        <v/>
      </c>
      <c r="J233" s="89"/>
      <c r="K233" s="149" t="str">
        <f ca="1">IF(IFERROR(INDIRECT(CONCATENATE("'UNITCOST ITEMS (Data Entry)'!C",IFERROR(SUM(MATCH(A233,'UNITCOST ITEMS (Data Entry)'!$A$3:$A$504,0),2),""))),"")=0,"",IFERROR(INDIRECT(CONCATENATE("'UNITCOST ITEMS (Data Entry)'!C",IFERROR(SUM(MATCH(A233,'UNITCOST ITEMS (Data Entry)'!$A$3:$A$504,0),2),""))),""))</f>
        <v/>
      </c>
      <c r="L233" s="85" t="str">
        <f t="shared" ca="1" si="6"/>
        <v/>
      </c>
    </row>
    <row r="234" spans="1:12" s="72" customFormat="1" ht="15" customHeight="1" x14ac:dyDescent="0.25">
      <c r="A234" s="148">
        <f t="shared" si="7"/>
        <v>226</v>
      </c>
      <c r="B234" s="156" t="str">
        <f ca="1">IF(IFERROR(INDIRECT(CONCATENATE("'UNITCOST ITEMS (Data Entry)'!D",IFERROR(SUM(MATCH(A234,'UNITCOST ITEMS (Data Entry)'!$A$3:$A$504,0),2),""))),"")=0,"",IFERROR(INDIRECT(CONCATENATE("'UNITCOST ITEMS (Data Entry)'!D",IFERROR(SUM(MATCH(A234,'UNITCOST ITEMS (Data Entry)'!$A$3:$A$504,0),2),""))),""))</f>
        <v/>
      </c>
      <c r="C234" s="236" t="str">
        <f ca="1">IF(IFERROR(INDIRECT(CONCATENATE("'UNITCOST ITEMS (Data Entry)'!E",IFERROR(SUM(MATCH(A234,'UNITCOST ITEMS (Data Entry)'!$A$3:$A$504,0),2),""))),"")=0,"",IFERROR(INDIRECT(CONCATENATE("'UNITCOST ITEMS (Data Entry)'!E",IFERROR(SUM(MATCH(A234,'UNITCOST ITEMS (Data Entry)'!$A$3:$A$504,0),2),""))),""))</f>
        <v/>
      </c>
      <c r="D234" s="237"/>
      <c r="E234" s="159" t="str">
        <f ca="1">IF(IFERROR(INDIRECT(CONCATENATE("'UNITCOST ITEMS (Data Entry)'!F",IFERROR(SUM(MATCH(A234,'UNITCOST ITEMS (Data Entry)'!$A$3:$A$504,0),2),""))),"")=0,"",IFERROR(INDIRECT(CONCATENATE("'UNITCOST ITEMS (Data Entry)'!F",IFERROR(SUM(MATCH(A234,'UNITCOST ITEMS (Data Entry)'!$A$3:$A$504,0),2),""))),""))</f>
        <v/>
      </c>
      <c r="F234" s="159" t="str">
        <f ca="1">IF(IFERROR(INDIRECT(CONCATENATE("'UNITCOST ITEMS (Data Entry)'!G",IFERROR(SUM(MATCH(A234,'UNITCOST ITEMS (Data Entry)'!$A$3:$A$504,0),2),""))),"")=0,"",IFERROR(INDIRECT(CONCATENATE("'UNITCOST ITEMS (Data Entry)'!G",IFERROR(SUM(MATCH(A234,'UNITCOST ITEMS (Data Entry)'!$A$3:$A$504,0),2),""))),""))</f>
        <v/>
      </c>
      <c r="G234" s="152" t="str">
        <f ca="1">IF(IFERROR(INDIRECT(CONCATENATE("'UNITCOST ITEMS (Data Entry)'!H",IFERROR(SUM(MATCH(A234,'UNITCOST ITEMS (Data Entry)'!$A$3:$A$504,0),2),""))),"")=0,"",IFERROR(INDIRECT(CONCATENATE("'UNITCOST ITEMS (Data Entry)'!H",IFERROR(SUM(MATCH(A234,'UNITCOST ITEMS (Data Entry)'!$A$3:$A$504,0),2),""))),""))</f>
        <v/>
      </c>
      <c r="H234" s="152" t="str">
        <f ca="1">IF(IFERROR(INDIRECT(CONCATENATE("'UNITCOST ITEMS (Data Entry)'!I",IFERROR(SUM(MATCH(A234,'UNITCOST ITEMS (Data Entry)'!$A$3:$A$504,0),2),""))),"")=0,"",IFERROR(INDIRECT(CONCATENATE("'UNITCOST ITEMS (Data Entry)'!I",IFERROR(SUM(MATCH(A234,'UNITCOST ITEMS (Data Entry)'!$A$3:$A$504,0),2),""))),""))</f>
        <v/>
      </c>
      <c r="I234" s="153" t="str">
        <f ca="1">IF(K234=2,"",IF(IFERROR(INDIRECT(CONCATENATE("'UNITCOST ITEMS (Data Entry)'!J",IFERROR(SUM(MATCH(A234,'UNITCOST ITEMS (Data Entry)'!$A$3:$A$504,0),2),""))),"")=0,"",IFERROR(INDIRECT(CONCATENATE("'UNITCOST ITEMS (Data Entry)'!J",IFERROR(SUM(MATCH(A234,'UNITCOST ITEMS (Data Entry)'!$A$3:$A$504,0),2),""))),"")))</f>
        <v/>
      </c>
      <c r="J234" s="89"/>
      <c r="K234" s="149" t="str">
        <f ca="1">IF(IFERROR(INDIRECT(CONCATENATE("'UNITCOST ITEMS (Data Entry)'!C",IFERROR(SUM(MATCH(A234,'UNITCOST ITEMS (Data Entry)'!$A$3:$A$504,0),2),""))),"")=0,"",IFERROR(INDIRECT(CONCATENATE("'UNITCOST ITEMS (Data Entry)'!C",IFERROR(SUM(MATCH(A234,'UNITCOST ITEMS (Data Entry)'!$A$3:$A$504,0),2),""))),""))</f>
        <v/>
      </c>
      <c r="L234" s="85" t="str">
        <f t="shared" ca="1" si="6"/>
        <v/>
      </c>
    </row>
    <row r="235" spans="1:12" s="72" customFormat="1" ht="15" customHeight="1" x14ac:dyDescent="0.25">
      <c r="A235" s="148">
        <f t="shared" si="7"/>
        <v>227</v>
      </c>
      <c r="B235" s="156" t="str">
        <f ca="1">IF(IFERROR(INDIRECT(CONCATENATE("'UNITCOST ITEMS (Data Entry)'!D",IFERROR(SUM(MATCH(A235,'UNITCOST ITEMS (Data Entry)'!$A$3:$A$504,0),2),""))),"")=0,"",IFERROR(INDIRECT(CONCATENATE("'UNITCOST ITEMS (Data Entry)'!D",IFERROR(SUM(MATCH(A235,'UNITCOST ITEMS (Data Entry)'!$A$3:$A$504,0),2),""))),""))</f>
        <v/>
      </c>
      <c r="C235" s="236" t="str">
        <f ca="1">IF(IFERROR(INDIRECT(CONCATENATE("'UNITCOST ITEMS (Data Entry)'!E",IFERROR(SUM(MATCH(A235,'UNITCOST ITEMS (Data Entry)'!$A$3:$A$504,0),2),""))),"")=0,"",IFERROR(INDIRECT(CONCATENATE("'UNITCOST ITEMS (Data Entry)'!E",IFERROR(SUM(MATCH(A235,'UNITCOST ITEMS (Data Entry)'!$A$3:$A$504,0),2),""))),""))</f>
        <v/>
      </c>
      <c r="D235" s="237"/>
      <c r="E235" s="159" t="str">
        <f ca="1">IF(IFERROR(INDIRECT(CONCATENATE("'UNITCOST ITEMS (Data Entry)'!F",IFERROR(SUM(MATCH(A235,'UNITCOST ITEMS (Data Entry)'!$A$3:$A$504,0),2),""))),"")=0,"",IFERROR(INDIRECT(CONCATENATE("'UNITCOST ITEMS (Data Entry)'!F",IFERROR(SUM(MATCH(A235,'UNITCOST ITEMS (Data Entry)'!$A$3:$A$504,0),2),""))),""))</f>
        <v/>
      </c>
      <c r="F235" s="159" t="str">
        <f ca="1">IF(IFERROR(INDIRECT(CONCATENATE("'UNITCOST ITEMS (Data Entry)'!G",IFERROR(SUM(MATCH(A235,'UNITCOST ITEMS (Data Entry)'!$A$3:$A$504,0),2),""))),"")=0,"",IFERROR(INDIRECT(CONCATENATE("'UNITCOST ITEMS (Data Entry)'!G",IFERROR(SUM(MATCH(A235,'UNITCOST ITEMS (Data Entry)'!$A$3:$A$504,0),2),""))),""))</f>
        <v/>
      </c>
      <c r="G235" s="152" t="str">
        <f ca="1">IF(IFERROR(INDIRECT(CONCATENATE("'UNITCOST ITEMS (Data Entry)'!H",IFERROR(SUM(MATCH(A235,'UNITCOST ITEMS (Data Entry)'!$A$3:$A$504,0),2),""))),"")=0,"",IFERROR(INDIRECT(CONCATENATE("'UNITCOST ITEMS (Data Entry)'!H",IFERROR(SUM(MATCH(A235,'UNITCOST ITEMS (Data Entry)'!$A$3:$A$504,0),2),""))),""))</f>
        <v/>
      </c>
      <c r="H235" s="152" t="str">
        <f ca="1">IF(IFERROR(INDIRECT(CONCATENATE("'UNITCOST ITEMS (Data Entry)'!I",IFERROR(SUM(MATCH(A235,'UNITCOST ITEMS (Data Entry)'!$A$3:$A$504,0),2),""))),"")=0,"",IFERROR(INDIRECT(CONCATENATE("'UNITCOST ITEMS (Data Entry)'!I",IFERROR(SUM(MATCH(A235,'UNITCOST ITEMS (Data Entry)'!$A$3:$A$504,0),2),""))),""))</f>
        <v/>
      </c>
      <c r="I235" s="153" t="str">
        <f ca="1">IF(K235=2,"",IF(IFERROR(INDIRECT(CONCATENATE("'UNITCOST ITEMS (Data Entry)'!J",IFERROR(SUM(MATCH(A235,'UNITCOST ITEMS (Data Entry)'!$A$3:$A$504,0),2),""))),"")=0,"",IFERROR(INDIRECT(CONCATENATE("'UNITCOST ITEMS (Data Entry)'!J",IFERROR(SUM(MATCH(A235,'UNITCOST ITEMS (Data Entry)'!$A$3:$A$504,0),2),""))),"")))</f>
        <v/>
      </c>
      <c r="J235" s="89"/>
      <c r="K235" s="149" t="str">
        <f ca="1">IF(IFERROR(INDIRECT(CONCATENATE("'UNITCOST ITEMS (Data Entry)'!C",IFERROR(SUM(MATCH(A235,'UNITCOST ITEMS (Data Entry)'!$A$3:$A$504,0),2),""))),"")=0,"",IFERROR(INDIRECT(CONCATENATE("'UNITCOST ITEMS (Data Entry)'!C",IFERROR(SUM(MATCH(A235,'UNITCOST ITEMS (Data Entry)'!$A$3:$A$504,0),2),""))),""))</f>
        <v/>
      </c>
      <c r="L235" s="85" t="str">
        <f t="shared" ca="1" si="6"/>
        <v/>
      </c>
    </row>
    <row r="236" spans="1:12" s="72" customFormat="1" ht="15" customHeight="1" x14ac:dyDescent="0.25">
      <c r="A236" s="148">
        <f t="shared" si="7"/>
        <v>228</v>
      </c>
      <c r="B236" s="156" t="str">
        <f ca="1">IF(IFERROR(INDIRECT(CONCATENATE("'UNITCOST ITEMS (Data Entry)'!D",IFERROR(SUM(MATCH(A236,'UNITCOST ITEMS (Data Entry)'!$A$3:$A$504,0),2),""))),"")=0,"",IFERROR(INDIRECT(CONCATENATE("'UNITCOST ITEMS (Data Entry)'!D",IFERROR(SUM(MATCH(A236,'UNITCOST ITEMS (Data Entry)'!$A$3:$A$504,0),2),""))),""))</f>
        <v/>
      </c>
      <c r="C236" s="236" t="str">
        <f ca="1">IF(IFERROR(INDIRECT(CONCATENATE("'UNITCOST ITEMS (Data Entry)'!E",IFERROR(SUM(MATCH(A236,'UNITCOST ITEMS (Data Entry)'!$A$3:$A$504,0),2),""))),"")=0,"",IFERROR(INDIRECT(CONCATENATE("'UNITCOST ITEMS (Data Entry)'!E",IFERROR(SUM(MATCH(A236,'UNITCOST ITEMS (Data Entry)'!$A$3:$A$504,0),2),""))),""))</f>
        <v/>
      </c>
      <c r="D236" s="237"/>
      <c r="E236" s="159" t="str">
        <f ca="1">IF(IFERROR(INDIRECT(CONCATENATE("'UNITCOST ITEMS (Data Entry)'!F",IFERROR(SUM(MATCH(A236,'UNITCOST ITEMS (Data Entry)'!$A$3:$A$504,0),2),""))),"")=0,"",IFERROR(INDIRECT(CONCATENATE("'UNITCOST ITEMS (Data Entry)'!F",IFERROR(SUM(MATCH(A236,'UNITCOST ITEMS (Data Entry)'!$A$3:$A$504,0),2),""))),""))</f>
        <v/>
      </c>
      <c r="F236" s="159" t="str">
        <f ca="1">IF(IFERROR(INDIRECT(CONCATENATE("'UNITCOST ITEMS (Data Entry)'!G",IFERROR(SUM(MATCH(A236,'UNITCOST ITEMS (Data Entry)'!$A$3:$A$504,0),2),""))),"")=0,"",IFERROR(INDIRECT(CONCATENATE("'UNITCOST ITEMS (Data Entry)'!G",IFERROR(SUM(MATCH(A236,'UNITCOST ITEMS (Data Entry)'!$A$3:$A$504,0),2),""))),""))</f>
        <v/>
      </c>
      <c r="G236" s="152" t="str">
        <f ca="1">IF(IFERROR(INDIRECT(CONCATENATE("'UNITCOST ITEMS (Data Entry)'!H",IFERROR(SUM(MATCH(A236,'UNITCOST ITEMS (Data Entry)'!$A$3:$A$504,0),2),""))),"")=0,"",IFERROR(INDIRECT(CONCATENATE("'UNITCOST ITEMS (Data Entry)'!H",IFERROR(SUM(MATCH(A236,'UNITCOST ITEMS (Data Entry)'!$A$3:$A$504,0),2),""))),""))</f>
        <v/>
      </c>
      <c r="H236" s="152" t="str">
        <f ca="1">IF(IFERROR(INDIRECT(CONCATENATE("'UNITCOST ITEMS (Data Entry)'!I",IFERROR(SUM(MATCH(A236,'UNITCOST ITEMS (Data Entry)'!$A$3:$A$504,0),2),""))),"")=0,"",IFERROR(INDIRECT(CONCATENATE("'UNITCOST ITEMS (Data Entry)'!I",IFERROR(SUM(MATCH(A236,'UNITCOST ITEMS (Data Entry)'!$A$3:$A$504,0),2),""))),""))</f>
        <v/>
      </c>
      <c r="I236" s="153" t="str">
        <f ca="1">IF(K236=2,"",IF(IFERROR(INDIRECT(CONCATENATE("'UNITCOST ITEMS (Data Entry)'!J",IFERROR(SUM(MATCH(A236,'UNITCOST ITEMS (Data Entry)'!$A$3:$A$504,0),2),""))),"")=0,"",IFERROR(INDIRECT(CONCATENATE("'UNITCOST ITEMS (Data Entry)'!J",IFERROR(SUM(MATCH(A236,'UNITCOST ITEMS (Data Entry)'!$A$3:$A$504,0),2),""))),"")))</f>
        <v/>
      </c>
      <c r="J236" s="89"/>
      <c r="K236" s="149" t="str">
        <f ca="1">IF(IFERROR(INDIRECT(CONCATENATE("'UNITCOST ITEMS (Data Entry)'!C",IFERROR(SUM(MATCH(A236,'UNITCOST ITEMS (Data Entry)'!$A$3:$A$504,0),2),""))),"")=0,"",IFERROR(INDIRECT(CONCATENATE("'UNITCOST ITEMS (Data Entry)'!C",IFERROR(SUM(MATCH(A236,'UNITCOST ITEMS (Data Entry)'!$A$3:$A$504,0),2),""))),""))</f>
        <v/>
      </c>
      <c r="L236" s="85" t="str">
        <f t="shared" ca="1" si="6"/>
        <v/>
      </c>
    </row>
    <row r="237" spans="1:12" s="72" customFormat="1" ht="15" customHeight="1" x14ac:dyDescent="0.25">
      <c r="A237" s="148">
        <f t="shared" si="7"/>
        <v>229</v>
      </c>
      <c r="B237" s="156" t="str">
        <f ca="1">IF(IFERROR(INDIRECT(CONCATENATE("'UNITCOST ITEMS (Data Entry)'!D",IFERROR(SUM(MATCH(A237,'UNITCOST ITEMS (Data Entry)'!$A$3:$A$504,0),2),""))),"")=0,"",IFERROR(INDIRECT(CONCATENATE("'UNITCOST ITEMS (Data Entry)'!D",IFERROR(SUM(MATCH(A237,'UNITCOST ITEMS (Data Entry)'!$A$3:$A$504,0),2),""))),""))</f>
        <v/>
      </c>
      <c r="C237" s="236" t="str">
        <f ca="1">IF(IFERROR(INDIRECT(CONCATENATE("'UNITCOST ITEMS (Data Entry)'!E",IFERROR(SUM(MATCH(A237,'UNITCOST ITEMS (Data Entry)'!$A$3:$A$504,0),2),""))),"")=0,"",IFERROR(INDIRECT(CONCATENATE("'UNITCOST ITEMS (Data Entry)'!E",IFERROR(SUM(MATCH(A237,'UNITCOST ITEMS (Data Entry)'!$A$3:$A$504,0),2),""))),""))</f>
        <v/>
      </c>
      <c r="D237" s="237"/>
      <c r="E237" s="159" t="str">
        <f ca="1">IF(IFERROR(INDIRECT(CONCATENATE("'UNITCOST ITEMS (Data Entry)'!F",IFERROR(SUM(MATCH(A237,'UNITCOST ITEMS (Data Entry)'!$A$3:$A$504,0),2),""))),"")=0,"",IFERROR(INDIRECT(CONCATENATE("'UNITCOST ITEMS (Data Entry)'!F",IFERROR(SUM(MATCH(A237,'UNITCOST ITEMS (Data Entry)'!$A$3:$A$504,0),2),""))),""))</f>
        <v/>
      </c>
      <c r="F237" s="159" t="str">
        <f ca="1">IF(IFERROR(INDIRECT(CONCATENATE("'UNITCOST ITEMS (Data Entry)'!G",IFERROR(SUM(MATCH(A237,'UNITCOST ITEMS (Data Entry)'!$A$3:$A$504,0),2),""))),"")=0,"",IFERROR(INDIRECT(CONCATENATE("'UNITCOST ITEMS (Data Entry)'!G",IFERROR(SUM(MATCH(A237,'UNITCOST ITEMS (Data Entry)'!$A$3:$A$504,0),2),""))),""))</f>
        <v/>
      </c>
      <c r="G237" s="152" t="str">
        <f ca="1">IF(IFERROR(INDIRECT(CONCATENATE("'UNITCOST ITEMS (Data Entry)'!H",IFERROR(SUM(MATCH(A237,'UNITCOST ITEMS (Data Entry)'!$A$3:$A$504,0),2),""))),"")=0,"",IFERROR(INDIRECT(CONCATENATE("'UNITCOST ITEMS (Data Entry)'!H",IFERROR(SUM(MATCH(A237,'UNITCOST ITEMS (Data Entry)'!$A$3:$A$504,0),2),""))),""))</f>
        <v/>
      </c>
      <c r="H237" s="152" t="str">
        <f ca="1">IF(IFERROR(INDIRECT(CONCATENATE("'UNITCOST ITEMS (Data Entry)'!I",IFERROR(SUM(MATCH(A237,'UNITCOST ITEMS (Data Entry)'!$A$3:$A$504,0),2),""))),"")=0,"",IFERROR(INDIRECT(CONCATENATE("'UNITCOST ITEMS (Data Entry)'!I",IFERROR(SUM(MATCH(A237,'UNITCOST ITEMS (Data Entry)'!$A$3:$A$504,0),2),""))),""))</f>
        <v/>
      </c>
      <c r="I237" s="153" t="str">
        <f ca="1">IF(K237=2,"",IF(IFERROR(INDIRECT(CONCATENATE("'UNITCOST ITEMS (Data Entry)'!J",IFERROR(SUM(MATCH(A237,'UNITCOST ITEMS (Data Entry)'!$A$3:$A$504,0),2),""))),"")=0,"",IFERROR(INDIRECT(CONCATENATE("'UNITCOST ITEMS (Data Entry)'!J",IFERROR(SUM(MATCH(A237,'UNITCOST ITEMS (Data Entry)'!$A$3:$A$504,0),2),""))),"")))</f>
        <v/>
      </c>
      <c r="J237" s="89"/>
      <c r="K237" s="149" t="str">
        <f ca="1">IF(IFERROR(INDIRECT(CONCATENATE("'UNITCOST ITEMS (Data Entry)'!C",IFERROR(SUM(MATCH(A237,'UNITCOST ITEMS (Data Entry)'!$A$3:$A$504,0),2),""))),"")=0,"",IFERROR(INDIRECT(CONCATENATE("'UNITCOST ITEMS (Data Entry)'!C",IFERROR(SUM(MATCH(A237,'UNITCOST ITEMS (Data Entry)'!$A$3:$A$504,0),2),""))),""))</f>
        <v/>
      </c>
      <c r="L237" s="85" t="str">
        <f t="shared" ca="1" si="6"/>
        <v/>
      </c>
    </row>
    <row r="238" spans="1:12" s="72" customFormat="1" ht="15" customHeight="1" x14ac:dyDescent="0.25">
      <c r="A238" s="148">
        <f t="shared" si="7"/>
        <v>230</v>
      </c>
      <c r="B238" s="156" t="str">
        <f ca="1">IF(IFERROR(INDIRECT(CONCATENATE("'UNITCOST ITEMS (Data Entry)'!D",IFERROR(SUM(MATCH(A238,'UNITCOST ITEMS (Data Entry)'!$A$3:$A$504,0),2),""))),"")=0,"",IFERROR(INDIRECT(CONCATENATE("'UNITCOST ITEMS (Data Entry)'!D",IFERROR(SUM(MATCH(A238,'UNITCOST ITEMS (Data Entry)'!$A$3:$A$504,0),2),""))),""))</f>
        <v/>
      </c>
      <c r="C238" s="236" t="str">
        <f ca="1">IF(IFERROR(INDIRECT(CONCATENATE("'UNITCOST ITEMS (Data Entry)'!E",IFERROR(SUM(MATCH(A238,'UNITCOST ITEMS (Data Entry)'!$A$3:$A$504,0),2),""))),"")=0,"",IFERROR(INDIRECT(CONCATENATE("'UNITCOST ITEMS (Data Entry)'!E",IFERROR(SUM(MATCH(A238,'UNITCOST ITEMS (Data Entry)'!$A$3:$A$504,0),2),""))),""))</f>
        <v/>
      </c>
      <c r="D238" s="237"/>
      <c r="E238" s="159" t="str">
        <f ca="1">IF(IFERROR(INDIRECT(CONCATENATE("'UNITCOST ITEMS (Data Entry)'!F",IFERROR(SUM(MATCH(A238,'UNITCOST ITEMS (Data Entry)'!$A$3:$A$504,0),2),""))),"")=0,"",IFERROR(INDIRECT(CONCATENATE("'UNITCOST ITEMS (Data Entry)'!F",IFERROR(SUM(MATCH(A238,'UNITCOST ITEMS (Data Entry)'!$A$3:$A$504,0),2),""))),""))</f>
        <v/>
      </c>
      <c r="F238" s="159" t="str">
        <f ca="1">IF(IFERROR(INDIRECT(CONCATENATE("'UNITCOST ITEMS (Data Entry)'!G",IFERROR(SUM(MATCH(A238,'UNITCOST ITEMS (Data Entry)'!$A$3:$A$504,0),2),""))),"")=0,"",IFERROR(INDIRECT(CONCATENATE("'UNITCOST ITEMS (Data Entry)'!G",IFERROR(SUM(MATCH(A238,'UNITCOST ITEMS (Data Entry)'!$A$3:$A$504,0),2),""))),""))</f>
        <v/>
      </c>
      <c r="G238" s="152" t="str">
        <f ca="1">IF(IFERROR(INDIRECT(CONCATENATE("'UNITCOST ITEMS (Data Entry)'!H",IFERROR(SUM(MATCH(A238,'UNITCOST ITEMS (Data Entry)'!$A$3:$A$504,0),2),""))),"")=0,"",IFERROR(INDIRECT(CONCATENATE("'UNITCOST ITEMS (Data Entry)'!H",IFERROR(SUM(MATCH(A238,'UNITCOST ITEMS (Data Entry)'!$A$3:$A$504,0),2),""))),""))</f>
        <v/>
      </c>
      <c r="H238" s="152" t="str">
        <f ca="1">IF(IFERROR(INDIRECT(CONCATENATE("'UNITCOST ITEMS (Data Entry)'!I",IFERROR(SUM(MATCH(A238,'UNITCOST ITEMS (Data Entry)'!$A$3:$A$504,0),2),""))),"")=0,"",IFERROR(INDIRECT(CONCATENATE("'UNITCOST ITEMS (Data Entry)'!I",IFERROR(SUM(MATCH(A238,'UNITCOST ITEMS (Data Entry)'!$A$3:$A$504,0),2),""))),""))</f>
        <v/>
      </c>
      <c r="I238" s="153" t="str">
        <f ca="1">IF(K238=2,"",IF(IFERROR(INDIRECT(CONCATENATE("'UNITCOST ITEMS (Data Entry)'!J",IFERROR(SUM(MATCH(A238,'UNITCOST ITEMS (Data Entry)'!$A$3:$A$504,0),2),""))),"")=0,"",IFERROR(INDIRECT(CONCATENATE("'UNITCOST ITEMS (Data Entry)'!J",IFERROR(SUM(MATCH(A238,'UNITCOST ITEMS (Data Entry)'!$A$3:$A$504,0),2),""))),"")))</f>
        <v/>
      </c>
      <c r="J238" s="89"/>
      <c r="K238" s="149" t="str">
        <f ca="1">IF(IFERROR(INDIRECT(CONCATENATE("'UNITCOST ITEMS (Data Entry)'!C",IFERROR(SUM(MATCH(A238,'UNITCOST ITEMS (Data Entry)'!$A$3:$A$504,0),2),""))),"")=0,"",IFERROR(INDIRECT(CONCATENATE("'UNITCOST ITEMS (Data Entry)'!C",IFERROR(SUM(MATCH(A238,'UNITCOST ITEMS (Data Entry)'!$A$3:$A$504,0),2),""))),""))</f>
        <v/>
      </c>
      <c r="L238" s="85" t="str">
        <f t="shared" ca="1" si="6"/>
        <v/>
      </c>
    </row>
    <row r="239" spans="1:12" s="72" customFormat="1" ht="15" customHeight="1" x14ac:dyDescent="0.25">
      <c r="A239" s="148">
        <f t="shared" si="7"/>
        <v>231</v>
      </c>
      <c r="B239" s="156" t="str">
        <f ca="1">IF(IFERROR(INDIRECT(CONCATENATE("'UNITCOST ITEMS (Data Entry)'!D",IFERROR(SUM(MATCH(A239,'UNITCOST ITEMS (Data Entry)'!$A$3:$A$504,0),2),""))),"")=0,"",IFERROR(INDIRECT(CONCATENATE("'UNITCOST ITEMS (Data Entry)'!D",IFERROR(SUM(MATCH(A239,'UNITCOST ITEMS (Data Entry)'!$A$3:$A$504,0),2),""))),""))</f>
        <v/>
      </c>
      <c r="C239" s="236" t="str">
        <f ca="1">IF(IFERROR(INDIRECT(CONCATENATE("'UNITCOST ITEMS (Data Entry)'!E",IFERROR(SUM(MATCH(A239,'UNITCOST ITEMS (Data Entry)'!$A$3:$A$504,0),2),""))),"")=0,"",IFERROR(INDIRECT(CONCATENATE("'UNITCOST ITEMS (Data Entry)'!E",IFERROR(SUM(MATCH(A239,'UNITCOST ITEMS (Data Entry)'!$A$3:$A$504,0),2),""))),""))</f>
        <v/>
      </c>
      <c r="D239" s="237"/>
      <c r="E239" s="159" t="str">
        <f ca="1">IF(IFERROR(INDIRECT(CONCATENATE("'UNITCOST ITEMS (Data Entry)'!F",IFERROR(SUM(MATCH(A239,'UNITCOST ITEMS (Data Entry)'!$A$3:$A$504,0),2),""))),"")=0,"",IFERROR(INDIRECT(CONCATENATE("'UNITCOST ITEMS (Data Entry)'!F",IFERROR(SUM(MATCH(A239,'UNITCOST ITEMS (Data Entry)'!$A$3:$A$504,0),2),""))),""))</f>
        <v/>
      </c>
      <c r="F239" s="159" t="str">
        <f ca="1">IF(IFERROR(INDIRECT(CONCATENATE("'UNITCOST ITEMS (Data Entry)'!G",IFERROR(SUM(MATCH(A239,'UNITCOST ITEMS (Data Entry)'!$A$3:$A$504,0),2),""))),"")=0,"",IFERROR(INDIRECT(CONCATENATE("'UNITCOST ITEMS (Data Entry)'!G",IFERROR(SUM(MATCH(A239,'UNITCOST ITEMS (Data Entry)'!$A$3:$A$504,0),2),""))),""))</f>
        <v/>
      </c>
      <c r="G239" s="152" t="str">
        <f ca="1">IF(IFERROR(INDIRECT(CONCATENATE("'UNITCOST ITEMS (Data Entry)'!H",IFERROR(SUM(MATCH(A239,'UNITCOST ITEMS (Data Entry)'!$A$3:$A$504,0),2),""))),"")=0,"",IFERROR(INDIRECT(CONCATENATE("'UNITCOST ITEMS (Data Entry)'!H",IFERROR(SUM(MATCH(A239,'UNITCOST ITEMS (Data Entry)'!$A$3:$A$504,0),2),""))),""))</f>
        <v/>
      </c>
      <c r="H239" s="152" t="str">
        <f ca="1">IF(IFERROR(INDIRECT(CONCATENATE("'UNITCOST ITEMS (Data Entry)'!I",IFERROR(SUM(MATCH(A239,'UNITCOST ITEMS (Data Entry)'!$A$3:$A$504,0),2),""))),"")=0,"",IFERROR(INDIRECT(CONCATENATE("'UNITCOST ITEMS (Data Entry)'!I",IFERROR(SUM(MATCH(A239,'UNITCOST ITEMS (Data Entry)'!$A$3:$A$504,0),2),""))),""))</f>
        <v/>
      </c>
      <c r="I239" s="153" t="str">
        <f ca="1">IF(K239=2,"",IF(IFERROR(INDIRECT(CONCATENATE("'UNITCOST ITEMS (Data Entry)'!J",IFERROR(SUM(MATCH(A239,'UNITCOST ITEMS (Data Entry)'!$A$3:$A$504,0),2),""))),"")=0,"",IFERROR(INDIRECT(CONCATENATE("'UNITCOST ITEMS (Data Entry)'!J",IFERROR(SUM(MATCH(A239,'UNITCOST ITEMS (Data Entry)'!$A$3:$A$504,0),2),""))),"")))</f>
        <v/>
      </c>
      <c r="J239" s="89"/>
      <c r="K239" s="149" t="str">
        <f ca="1">IF(IFERROR(INDIRECT(CONCATENATE("'UNITCOST ITEMS (Data Entry)'!C",IFERROR(SUM(MATCH(A239,'UNITCOST ITEMS (Data Entry)'!$A$3:$A$504,0),2),""))),"")=0,"",IFERROR(INDIRECT(CONCATENATE("'UNITCOST ITEMS (Data Entry)'!C",IFERROR(SUM(MATCH(A239,'UNITCOST ITEMS (Data Entry)'!$A$3:$A$504,0),2),""))),""))</f>
        <v/>
      </c>
      <c r="L239" s="85" t="str">
        <f t="shared" ca="1" si="6"/>
        <v/>
      </c>
    </row>
    <row r="240" spans="1:12" s="72" customFormat="1" ht="15" customHeight="1" x14ac:dyDescent="0.25">
      <c r="A240" s="148">
        <f t="shared" si="7"/>
        <v>232</v>
      </c>
      <c r="B240" s="156" t="str">
        <f ca="1">IF(IFERROR(INDIRECT(CONCATENATE("'UNITCOST ITEMS (Data Entry)'!D",IFERROR(SUM(MATCH(A240,'UNITCOST ITEMS (Data Entry)'!$A$3:$A$504,0),2),""))),"")=0,"",IFERROR(INDIRECT(CONCATENATE("'UNITCOST ITEMS (Data Entry)'!D",IFERROR(SUM(MATCH(A240,'UNITCOST ITEMS (Data Entry)'!$A$3:$A$504,0),2),""))),""))</f>
        <v/>
      </c>
      <c r="C240" s="236" t="str">
        <f ca="1">IF(IFERROR(INDIRECT(CONCATENATE("'UNITCOST ITEMS (Data Entry)'!E",IFERROR(SUM(MATCH(A240,'UNITCOST ITEMS (Data Entry)'!$A$3:$A$504,0),2),""))),"")=0,"",IFERROR(INDIRECT(CONCATENATE("'UNITCOST ITEMS (Data Entry)'!E",IFERROR(SUM(MATCH(A240,'UNITCOST ITEMS (Data Entry)'!$A$3:$A$504,0),2),""))),""))</f>
        <v/>
      </c>
      <c r="D240" s="237"/>
      <c r="E240" s="159" t="str">
        <f ca="1">IF(IFERROR(INDIRECT(CONCATENATE("'UNITCOST ITEMS (Data Entry)'!F",IFERROR(SUM(MATCH(A240,'UNITCOST ITEMS (Data Entry)'!$A$3:$A$504,0),2),""))),"")=0,"",IFERROR(INDIRECT(CONCATENATE("'UNITCOST ITEMS (Data Entry)'!F",IFERROR(SUM(MATCH(A240,'UNITCOST ITEMS (Data Entry)'!$A$3:$A$504,0),2),""))),""))</f>
        <v/>
      </c>
      <c r="F240" s="159" t="str">
        <f ca="1">IF(IFERROR(INDIRECT(CONCATENATE("'UNITCOST ITEMS (Data Entry)'!G",IFERROR(SUM(MATCH(A240,'UNITCOST ITEMS (Data Entry)'!$A$3:$A$504,0),2),""))),"")=0,"",IFERROR(INDIRECT(CONCATENATE("'UNITCOST ITEMS (Data Entry)'!G",IFERROR(SUM(MATCH(A240,'UNITCOST ITEMS (Data Entry)'!$A$3:$A$504,0),2),""))),""))</f>
        <v/>
      </c>
      <c r="G240" s="152" t="str">
        <f ca="1">IF(IFERROR(INDIRECT(CONCATENATE("'UNITCOST ITEMS (Data Entry)'!H",IFERROR(SUM(MATCH(A240,'UNITCOST ITEMS (Data Entry)'!$A$3:$A$504,0),2),""))),"")=0,"",IFERROR(INDIRECT(CONCATENATE("'UNITCOST ITEMS (Data Entry)'!H",IFERROR(SUM(MATCH(A240,'UNITCOST ITEMS (Data Entry)'!$A$3:$A$504,0),2),""))),""))</f>
        <v/>
      </c>
      <c r="H240" s="152" t="str">
        <f ca="1">IF(IFERROR(INDIRECT(CONCATENATE("'UNITCOST ITEMS (Data Entry)'!I",IFERROR(SUM(MATCH(A240,'UNITCOST ITEMS (Data Entry)'!$A$3:$A$504,0),2),""))),"")=0,"",IFERROR(INDIRECT(CONCATENATE("'UNITCOST ITEMS (Data Entry)'!I",IFERROR(SUM(MATCH(A240,'UNITCOST ITEMS (Data Entry)'!$A$3:$A$504,0),2),""))),""))</f>
        <v/>
      </c>
      <c r="I240" s="153" t="str">
        <f ca="1">IF(K240=2,"",IF(IFERROR(INDIRECT(CONCATENATE("'UNITCOST ITEMS (Data Entry)'!J",IFERROR(SUM(MATCH(A240,'UNITCOST ITEMS (Data Entry)'!$A$3:$A$504,0),2),""))),"")=0,"",IFERROR(INDIRECT(CONCATENATE("'UNITCOST ITEMS (Data Entry)'!J",IFERROR(SUM(MATCH(A240,'UNITCOST ITEMS (Data Entry)'!$A$3:$A$504,0),2),""))),"")))</f>
        <v/>
      </c>
      <c r="J240" s="89"/>
      <c r="K240" s="149" t="str">
        <f ca="1">IF(IFERROR(INDIRECT(CONCATENATE("'UNITCOST ITEMS (Data Entry)'!C",IFERROR(SUM(MATCH(A240,'UNITCOST ITEMS (Data Entry)'!$A$3:$A$504,0),2),""))),"")=0,"",IFERROR(INDIRECT(CONCATENATE("'UNITCOST ITEMS (Data Entry)'!C",IFERROR(SUM(MATCH(A240,'UNITCOST ITEMS (Data Entry)'!$A$3:$A$504,0),2),""))),""))</f>
        <v/>
      </c>
      <c r="L240" s="85" t="str">
        <f t="shared" ca="1" si="6"/>
        <v/>
      </c>
    </row>
    <row r="241" spans="1:12" s="72" customFormat="1" ht="15" customHeight="1" x14ac:dyDescent="0.25">
      <c r="A241" s="148">
        <f t="shared" si="7"/>
        <v>233</v>
      </c>
      <c r="B241" s="156" t="str">
        <f ca="1">IF(IFERROR(INDIRECT(CONCATENATE("'UNITCOST ITEMS (Data Entry)'!D",IFERROR(SUM(MATCH(A241,'UNITCOST ITEMS (Data Entry)'!$A$3:$A$504,0),2),""))),"")=0,"",IFERROR(INDIRECT(CONCATENATE("'UNITCOST ITEMS (Data Entry)'!D",IFERROR(SUM(MATCH(A241,'UNITCOST ITEMS (Data Entry)'!$A$3:$A$504,0),2),""))),""))</f>
        <v/>
      </c>
      <c r="C241" s="236" t="str">
        <f ca="1">IF(IFERROR(INDIRECT(CONCATENATE("'UNITCOST ITEMS (Data Entry)'!E",IFERROR(SUM(MATCH(A241,'UNITCOST ITEMS (Data Entry)'!$A$3:$A$504,0),2),""))),"")=0,"",IFERROR(INDIRECT(CONCATENATE("'UNITCOST ITEMS (Data Entry)'!E",IFERROR(SUM(MATCH(A241,'UNITCOST ITEMS (Data Entry)'!$A$3:$A$504,0),2),""))),""))</f>
        <v/>
      </c>
      <c r="D241" s="237"/>
      <c r="E241" s="159" t="str">
        <f ca="1">IF(IFERROR(INDIRECT(CONCATENATE("'UNITCOST ITEMS (Data Entry)'!F",IFERROR(SUM(MATCH(A241,'UNITCOST ITEMS (Data Entry)'!$A$3:$A$504,0),2),""))),"")=0,"",IFERROR(INDIRECT(CONCATENATE("'UNITCOST ITEMS (Data Entry)'!F",IFERROR(SUM(MATCH(A241,'UNITCOST ITEMS (Data Entry)'!$A$3:$A$504,0),2),""))),""))</f>
        <v/>
      </c>
      <c r="F241" s="159" t="str">
        <f ca="1">IF(IFERROR(INDIRECT(CONCATENATE("'UNITCOST ITEMS (Data Entry)'!G",IFERROR(SUM(MATCH(A241,'UNITCOST ITEMS (Data Entry)'!$A$3:$A$504,0),2),""))),"")=0,"",IFERROR(INDIRECT(CONCATENATE("'UNITCOST ITEMS (Data Entry)'!G",IFERROR(SUM(MATCH(A241,'UNITCOST ITEMS (Data Entry)'!$A$3:$A$504,0),2),""))),""))</f>
        <v/>
      </c>
      <c r="G241" s="152" t="str">
        <f ca="1">IF(IFERROR(INDIRECT(CONCATENATE("'UNITCOST ITEMS (Data Entry)'!H",IFERROR(SUM(MATCH(A241,'UNITCOST ITEMS (Data Entry)'!$A$3:$A$504,0),2),""))),"")=0,"",IFERROR(INDIRECT(CONCATENATE("'UNITCOST ITEMS (Data Entry)'!H",IFERROR(SUM(MATCH(A241,'UNITCOST ITEMS (Data Entry)'!$A$3:$A$504,0),2),""))),""))</f>
        <v/>
      </c>
      <c r="H241" s="152" t="str">
        <f ca="1">IF(IFERROR(INDIRECT(CONCATENATE("'UNITCOST ITEMS (Data Entry)'!I",IFERROR(SUM(MATCH(A241,'UNITCOST ITEMS (Data Entry)'!$A$3:$A$504,0),2),""))),"")=0,"",IFERROR(INDIRECT(CONCATENATE("'UNITCOST ITEMS (Data Entry)'!I",IFERROR(SUM(MATCH(A241,'UNITCOST ITEMS (Data Entry)'!$A$3:$A$504,0),2),""))),""))</f>
        <v/>
      </c>
      <c r="I241" s="153" t="str">
        <f ca="1">IF(K241=2,"",IF(IFERROR(INDIRECT(CONCATENATE("'UNITCOST ITEMS (Data Entry)'!J",IFERROR(SUM(MATCH(A241,'UNITCOST ITEMS (Data Entry)'!$A$3:$A$504,0),2),""))),"")=0,"",IFERROR(INDIRECT(CONCATENATE("'UNITCOST ITEMS (Data Entry)'!J",IFERROR(SUM(MATCH(A241,'UNITCOST ITEMS (Data Entry)'!$A$3:$A$504,0),2),""))),"")))</f>
        <v/>
      </c>
      <c r="J241" s="89"/>
      <c r="K241" s="149" t="str">
        <f ca="1">IF(IFERROR(INDIRECT(CONCATENATE("'UNITCOST ITEMS (Data Entry)'!C",IFERROR(SUM(MATCH(A241,'UNITCOST ITEMS (Data Entry)'!$A$3:$A$504,0),2),""))),"")=0,"",IFERROR(INDIRECT(CONCATENATE("'UNITCOST ITEMS (Data Entry)'!C",IFERROR(SUM(MATCH(A241,'UNITCOST ITEMS (Data Entry)'!$A$3:$A$504,0),2),""))),""))</f>
        <v/>
      </c>
      <c r="L241" s="85" t="str">
        <f t="shared" ca="1" si="6"/>
        <v/>
      </c>
    </row>
    <row r="242" spans="1:12" s="72" customFormat="1" ht="15" customHeight="1" x14ac:dyDescent="0.25">
      <c r="A242" s="148">
        <f t="shared" si="7"/>
        <v>234</v>
      </c>
      <c r="B242" s="156" t="str">
        <f ca="1">IF(IFERROR(INDIRECT(CONCATENATE("'UNITCOST ITEMS (Data Entry)'!D",IFERROR(SUM(MATCH(A242,'UNITCOST ITEMS (Data Entry)'!$A$3:$A$504,0),2),""))),"")=0,"",IFERROR(INDIRECT(CONCATENATE("'UNITCOST ITEMS (Data Entry)'!D",IFERROR(SUM(MATCH(A242,'UNITCOST ITEMS (Data Entry)'!$A$3:$A$504,0),2),""))),""))</f>
        <v/>
      </c>
      <c r="C242" s="236" t="str">
        <f ca="1">IF(IFERROR(INDIRECT(CONCATENATE("'UNITCOST ITEMS (Data Entry)'!E",IFERROR(SUM(MATCH(A242,'UNITCOST ITEMS (Data Entry)'!$A$3:$A$504,0),2),""))),"")=0,"",IFERROR(INDIRECT(CONCATENATE("'UNITCOST ITEMS (Data Entry)'!E",IFERROR(SUM(MATCH(A242,'UNITCOST ITEMS (Data Entry)'!$A$3:$A$504,0),2),""))),""))</f>
        <v/>
      </c>
      <c r="D242" s="237"/>
      <c r="E242" s="159" t="str">
        <f ca="1">IF(IFERROR(INDIRECT(CONCATENATE("'UNITCOST ITEMS (Data Entry)'!F",IFERROR(SUM(MATCH(A242,'UNITCOST ITEMS (Data Entry)'!$A$3:$A$504,0),2),""))),"")=0,"",IFERROR(INDIRECT(CONCATENATE("'UNITCOST ITEMS (Data Entry)'!F",IFERROR(SUM(MATCH(A242,'UNITCOST ITEMS (Data Entry)'!$A$3:$A$504,0),2),""))),""))</f>
        <v/>
      </c>
      <c r="F242" s="159" t="str">
        <f ca="1">IF(IFERROR(INDIRECT(CONCATENATE("'UNITCOST ITEMS (Data Entry)'!G",IFERROR(SUM(MATCH(A242,'UNITCOST ITEMS (Data Entry)'!$A$3:$A$504,0),2),""))),"")=0,"",IFERROR(INDIRECT(CONCATENATE("'UNITCOST ITEMS (Data Entry)'!G",IFERROR(SUM(MATCH(A242,'UNITCOST ITEMS (Data Entry)'!$A$3:$A$504,0),2),""))),""))</f>
        <v/>
      </c>
      <c r="G242" s="152" t="str">
        <f ca="1">IF(IFERROR(INDIRECT(CONCATENATE("'UNITCOST ITEMS (Data Entry)'!H",IFERROR(SUM(MATCH(A242,'UNITCOST ITEMS (Data Entry)'!$A$3:$A$504,0),2),""))),"")=0,"",IFERROR(INDIRECT(CONCATENATE("'UNITCOST ITEMS (Data Entry)'!H",IFERROR(SUM(MATCH(A242,'UNITCOST ITEMS (Data Entry)'!$A$3:$A$504,0),2),""))),""))</f>
        <v/>
      </c>
      <c r="H242" s="152" t="str">
        <f ca="1">IF(IFERROR(INDIRECT(CONCATENATE("'UNITCOST ITEMS (Data Entry)'!I",IFERROR(SUM(MATCH(A242,'UNITCOST ITEMS (Data Entry)'!$A$3:$A$504,0),2),""))),"")=0,"",IFERROR(INDIRECT(CONCATENATE("'UNITCOST ITEMS (Data Entry)'!I",IFERROR(SUM(MATCH(A242,'UNITCOST ITEMS (Data Entry)'!$A$3:$A$504,0),2),""))),""))</f>
        <v/>
      </c>
      <c r="I242" s="153" t="str">
        <f ca="1">IF(K242=2,"",IF(IFERROR(INDIRECT(CONCATENATE("'UNITCOST ITEMS (Data Entry)'!J",IFERROR(SUM(MATCH(A242,'UNITCOST ITEMS (Data Entry)'!$A$3:$A$504,0),2),""))),"")=0,"",IFERROR(INDIRECT(CONCATENATE("'UNITCOST ITEMS (Data Entry)'!J",IFERROR(SUM(MATCH(A242,'UNITCOST ITEMS (Data Entry)'!$A$3:$A$504,0),2),""))),"")))</f>
        <v/>
      </c>
      <c r="J242" s="89"/>
      <c r="K242" s="149" t="str">
        <f ca="1">IF(IFERROR(INDIRECT(CONCATENATE("'UNITCOST ITEMS (Data Entry)'!C",IFERROR(SUM(MATCH(A242,'UNITCOST ITEMS (Data Entry)'!$A$3:$A$504,0),2),""))),"")=0,"",IFERROR(INDIRECT(CONCATENATE("'UNITCOST ITEMS (Data Entry)'!C",IFERROR(SUM(MATCH(A242,'UNITCOST ITEMS (Data Entry)'!$A$3:$A$504,0),2),""))),""))</f>
        <v/>
      </c>
      <c r="L242" s="85" t="str">
        <f t="shared" ca="1" si="6"/>
        <v/>
      </c>
    </row>
    <row r="243" spans="1:12" s="72" customFormat="1" ht="15" customHeight="1" x14ac:dyDescent="0.25">
      <c r="A243" s="148">
        <f t="shared" si="7"/>
        <v>235</v>
      </c>
      <c r="B243" s="156" t="str">
        <f ca="1">IF(IFERROR(INDIRECT(CONCATENATE("'UNITCOST ITEMS (Data Entry)'!D",IFERROR(SUM(MATCH(A243,'UNITCOST ITEMS (Data Entry)'!$A$3:$A$504,0),2),""))),"")=0,"",IFERROR(INDIRECT(CONCATENATE("'UNITCOST ITEMS (Data Entry)'!D",IFERROR(SUM(MATCH(A243,'UNITCOST ITEMS (Data Entry)'!$A$3:$A$504,0),2),""))),""))</f>
        <v/>
      </c>
      <c r="C243" s="236" t="str">
        <f ca="1">IF(IFERROR(INDIRECT(CONCATENATE("'UNITCOST ITEMS (Data Entry)'!E",IFERROR(SUM(MATCH(A243,'UNITCOST ITEMS (Data Entry)'!$A$3:$A$504,0),2),""))),"")=0,"",IFERROR(INDIRECT(CONCATENATE("'UNITCOST ITEMS (Data Entry)'!E",IFERROR(SUM(MATCH(A243,'UNITCOST ITEMS (Data Entry)'!$A$3:$A$504,0),2),""))),""))</f>
        <v/>
      </c>
      <c r="D243" s="237"/>
      <c r="E243" s="159" t="str">
        <f ca="1">IF(IFERROR(INDIRECT(CONCATENATE("'UNITCOST ITEMS (Data Entry)'!F",IFERROR(SUM(MATCH(A243,'UNITCOST ITEMS (Data Entry)'!$A$3:$A$504,0),2),""))),"")=0,"",IFERROR(INDIRECT(CONCATENATE("'UNITCOST ITEMS (Data Entry)'!F",IFERROR(SUM(MATCH(A243,'UNITCOST ITEMS (Data Entry)'!$A$3:$A$504,0),2),""))),""))</f>
        <v/>
      </c>
      <c r="F243" s="159" t="str">
        <f ca="1">IF(IFERROR(INDIRECT(CONCATENATE("'UNITCOST ITEMS (Data Entry)'!G",IFERROR(SUM(MATCH(A243,'UNITCOST ITEMS (Data Entry)'!$A$3:$A$504,0),2),""))),"")=0,"",IFERROR(INDIRECT(CONCATENATE("'UNITCOST ITEMS (Data Entry)'!G",IFERROR(SUM(MATCH(A243,'UNITCOST ITEMS (Data Entry)'!$A$3:$A$504,0),2),""))),""))</f>
        <v/>
      </c>
      <c r="G243" s="152" t="str">
        <f ca="1">IF(IFERROR(INDIRECT(CONCATENATE("'UNITCOST ITEMS (Data Entry)'!H",IFERROR(SUM(MATCH(A243,'UNITCOST ITEMS (Data Entry)'!$A$3:$A$504,0),2),""))),"")=0,"",IFERROR(INDIRECT(CONCATENATE("'UNITCOST ITEMS (Data Entry)'!H",IFERROR(SUM(MATCH(A243,'UNITCOST ITEMS (Data Entry)'!$A$3:$A$504,0),2),""))),""))</f>
        <v/>
      </c>
      <c r="H243" s="152" t="str">
        <f ca="1">IF(IFERROR(INDIRECT(CONCATENATE("'UNITCOST ITEMS (Data Entry)'!I",IFERROR(SUM(MATCH(A243,'UNITCOST ITEMS (Data Entry)'!$A$3:$A$504,0),2),""))),"")=0,"",IFERROR(INDIRECT(CONCATENATE("'UNITCOST ITEMS (Data Entry)'!I",IFERROR(SUM(MATCH(A243,'UNITCOST ITEMS (Data Entry)'!$A$3:$A$504,0),2),""))),""))</f>
        <v/>
      </c>
      <c r="I243" s="153" t="str">
        <f ca="1">IF(K243=2,"",IF(IFERROR(INDIRECT(CONCATENATE("'UNITCOST ITEMS (Data Entry)'!J",IFERROR(SUM(MATCH(A243,'UNITCOST ITEMS (Data Entry)'!$A$3:$A$504,0),2),""))),"")=0,"",IFERROR(INDIRECT(CONCATENATE("'UNITCOST ITEMS (Data Entry)'!J",IFERROR(SUM(MATCH(A243,'UNITCOST ITEMS (Data Entry)'!$A$3:$A$504,0),2),""))),"")))</f>
        <v/>
      </c>
      <c r="J243" s="89"/>
      <c r="K243" s="149" t="str">
        <f ca="1">IF(IFERROR(INDIRECT(CONCATENATE("'UNITCOST ITEMS (Data Entry)'!C",IFERROR(SUM(MATCH(A243,'UNITCOST ITEMS (Data Entry)'!$A$3:$A$504,0),2),""))),"")=0,"",IFERROR(INDIRECT(CONCATENATE("'UNITCOST ITEMS (Data Entry)'!C",IFERROR(SUM(MATCH(A243,'UNITCOST ITEMS (Data Entry)'!$A$3:$A$504,0),2),""))),""))</f>
        <v/>
      </c>
      <c r="L243" s="85" t="str">
        <f t="shared" ca="1" si="6"/>
        <v/>
      </c>
    </row>
    <row r="244" spans="1:12" s="72" customFormat="1" ht="15" customHeight="1" x14ac:dyDescent="0.25">
      <c r="A244" s="148">
        <f t="shared" si="7"/>
        <v>236</v>
      </c>
      <c r="B244" s="156" t="str">
        <f ca="1">IF(IFERROR(INDIRECT(CONCATENATE("'UNITCOST ITEMS (Data Entry)'!D",IFERROR(SUM(MATCH(A244,'UNITCOST ITEMS (Data Entry)'!$A$3:$A$504,0),2),""))),"")=0,"",IFERROR(INDIRECT(CONCATENATE("'UNITCOST ITEMS (Data Entry)'!D",IFERROR(SUM(MATCH(A244,'UNITCOST ITEMS (Data Entry)'!$A$3:$A$504,0),2),""))),""))</f>
        <v/>
      </c>
      <c r="C244" s="236" t="str">
        <f ca="1">IF(IFERROR(INDIRECT(CONCATENATE("'UNITCOST ITEMS (Data Entry)'!E",IFERROR(SUM(MATCH(A244,'UNITCOST ITEMS (Data Entry)'!$A$3:$A$504,0),2),""))),"")=0,"",IFERROR(INDIRECT(CONCATENATE("'UNITCOST ITEMS (Data Entry)'!E",IFERROR(SUM(MATCH(A244,'UNITCOST ITEMS (Data Entry)'!$A$3:$A$504,0),2),""))),""))</f>
        <v/>
      </c>
      <c r="D244" s="237"/>
      <c r="E244" s="159" t="str">
        <f ca="1">IF(IFERROR(INDIRECT(CONCATENATE("'UNITCOST ITEMS (Data Entry)'!F",IFERROR(SUM(MATCH(A244,'UNITCOST ITEMS (Data Entry)'!$A$3:$A$504,0),2),""))),"")=0,"",IFERROR(INDIRECT(CONCATENATE("'UNITCOST ITEMS (Data Entry)'!F",IFERROR(SUM(MATCH(A244,'UNITCOST ITEMS (Data Entry)'!$A$3:$A$504,0),2),""))),""))</f>
        <v/>
      </c>
      <c r="F244" s="159" t="str">
        <f ca="1">IF(IFERROR(INDIRECT(CONCATENATE("'UNITCOST ITEMS (Data Entry)'!G",IFERROR(SUM(MATCH(A244,'UNITCOST ITEMS (Data Entry)'!$A$3:$A$504,0),2),""))),"")=0,"",IFERROR(INDIRECT(CONCATENATE("'UNITCOST ITEMS (Data Entry)'!G",IFERROR(SUM(MATCH(A244,'UNITCOST ITEMS (Data Entry)'!$A$3:$A$504,0),2),""))),""))</f>
        <v/>
      </c>
      <c r="G244" s="152" t="str">
        <f ca="1">IF(IFERROR(INDIRECT(CONCATENATE("'UNITCOST ITEMS (Data Entry)'!H",IFERROR(SUM(MATCH(A244,'UNITCOST ITEMS (Data Entry)'!$A$3:$A$504,0),2),""))),"")=0,"",IFERROR(INDIRECT(CONCATENATE("'UNITCOST ITEMS (Data Entry)'!H",IFERROR(SUM(MATCH(A244,'UNITCOST ITEMS (Data Entry)'!$A$3:$A$504,0),2),""))),""))</f>
        <v/>
      </c>
      <c r="H244" s="152" t="str">
        <f ca="1">IF(IFERROR(INDIRECT(CONCATENATE("'UNITCOST ITEMS (Data Entry)'!I",IFERROR(SUM(MATCH(A244,'UNITCOST ITEMS (Data Entry)'!$A$3:$A$504,0),2),""))),"")=0,"",IFERROR(INDIRECT(CONCATENATE("'UNITCOST ITEMS (Data Entry)'!I",IFERROR(SUM(MATCH(A244,'UNITCOST ITEMS (Data Entry)'!$A$3:$A$504,0),2),""))),""))</f>
        <v/>
      </c>
      <c r="I244" s="153" t="str">
        <f ca="1">IF(K244=2,"",IF(IFERROR(INDIRECT(CONCATENATE("'UNITCOST ITEMS (Data Entry)'!J",IFERROR(SUM(MATCH(A244,'UNITCOST ITEMS (Data Entry)'!$A$3:$A$504,0),2),""))),"")=0,"",IFERROR(INDIRECT(CONCATENATE("'UNITCOST ITEMS (Data Entry)'!J",IFERROR(SUM(MATCH(A244,'UNITCOST ITEMS (Data Entry)'!$A$3:$A$504,0),2),""))),"")))</f>
        <v/>
      </c>
      <c r="J244" s="89"/>
      <c r="K244" s="149" t="str">
        <f ca="1">IF(IFERROR(INDIRECT(CONCATENATE("'UNITCOST ITEMS (Data Entry)'!C",IFERROR(SUM(MATCH(A244,'UNITCOST ITEMS (Data Entry)'!$A$3:$A$504,0),2),""))),"")=0,"",IFERROR(INDIRECT(CONCATENATE("'UNITCOST ITEMS (Data Entry)'!C",IFERROR(SUM(MATCH(A244,'UNITCOST ITEMS (Data Entry)'!$A$3:$A$504,0),2),""))),""))</f>
        <v/>
      </c>
      <c r="L244" s="85" t="str">
        <f t="shared" ca="1" si="6"/>
        <v/>
      </c>
    </row>
    <row r="245" spans="1:12" s="72" customFormat="1" ht="15" customHeight="1" x14ac:dyDescent="0.25">
      <c r="A245" s="148">
        <f t="shared" si="7"/>
        <v>237</v>
      </c>
      <c r="B245" s="156" t="str">
        <f ca="1">IF(IFERROR(INDIRECT(CONCATENATE("'UNITCOST ITEMS (Data Entry)'!D",IFERROR(SUM(MATCH(A245,'UNITCOST ITEMS (Data Entry)'!$A$3:$A$504,0),2),""))),"")=0,"",IFERROR(INDIRECT(CONCATENATE("'UNITCOST ITEMS (Data Entry)'!D",IFERROR(SUM(MATCH(A245,'UNITCOST ITEMS (Data Entry)'!$A$3:$A$504,0),2),""))),""))</f>
        <v/>
      </c>
      <c r="C245" s="236" t="str">
        <f ca="1">IF(IFERROR(INDIRECT(CONCATENATE("'UNITCOST ITEMS (Data Entry)'!E",IFERROR(SUM(MATCH(A245,'UNITCOST ITEMS (Data Entry)'!$A$3:$A$504,0),2),""))),"")=0,"",IFERROR(INDIRECT(CONCATENATE("'UNITCOST ITEMS (Data Entry)'!E",IFERROR(SUM(MATCH(A245,'UNITCOST ITEMS (Data Entry)'!$A$3:$A$504,0),2),""))),""))</f>
        <v/>
      </c>
      <c r="D245" s="237"/>
      <c r="E245" s="159" t="str">
        <f ca="1">IF(IFERROR(INDIRECT(CONCATENATE("'UNITCOST ITEMS (Data Entry)'!F",IFERROR(SUM(MATCH(A245,'UNITCOST ITEMS (Data Entry)'!$A$3:$A$504,0),2),""))),"")=0,"",IFERROR(INDIRECT(CONCATENATE("'UNITCOST ITEMS (Data Entry)'!F",IFERROR(SUM(MATCH(A245,'UNITCOST ITEMS (Data Entry)'!$A$3:$A$504,0),2),""))),""))</f>
        <v/>
      </c>
      <c r="F245" s="159" t="str">
        <f ca="1">IF(IFERROR(INDIRECT(CONCATENATE("'UNITCOST ITEMS (Data Entry)'!G",IFERROR(SUM(MATCH(A245,'UNITCOST ITEMS (Data Entry)'!$A$3:$A$504,0),2),""))),"")=0,"",IFERROR(INDIRECT(CONCATENATE("'UNITCOST ITEMS (Data Entry)'!G",IFERROR(SUM(MATCH(A245,'UNITCOST ITEMS (Data Entry)'!$A$3:$A$504,0),2),""))),""))</f>
        <v/>
      </c>
      <c r="G245" s="152" t="str">
        <f ca="1">IF(IFERROR(INDIRECT(CONCATENATE("'UNITCOST ITEMS (Data Entry)'!H",IFERROR(SUM(MATCH(A245,'UNITCOST ITEMS (Data Entry)'!$A$3:$A$504,0),2),""))),"")=0,"",IFERROR(INDIRECT(CONCATENATE("'UNITCOST ITEMS (Data Entry)'!H",IFERROR(SUM(MATCH(A245,'UNITCOST ITEMS (Data Entry)'!$A$3:$A$504,0),2),""))),""))</f>
        <v/>
      </c>
      <c r="H245" s="152" t="str">
        <f ca="1">IF(IFERROR(INDIRECT(CONCATENATE("'UNITCOST ITEMS (Data Entry)'!I",IFERROR(SUM(MATCH(A245,'UNITCOST ITEMS (Data Entry)'!$A$3:$A$504,0),2),""))),"")=0,"",IFERROR(INDIRECT(CONCATENATE("'UNITCOST ITEMS (Data Entry)'!I",IFERROR(SUM(MATCH(A245,'UNITCOST ITEMS (Data Entry)'!$A$3:$A$504,0),2),""))),""))</f>
        <v/>
      </c>
      <c r="I245" s="153" t="str">
        <f ca="1">IF(K245=2,"",IF(IFERROR(INDIRECT(CONCATENATE("'UNITCOST ITEMS (Data Entry)'!J",IFERROR(SUM(MATCH(A245,'UNITCOST ITEMS (Data Entry)'!$A$3:$A$504,0),2),""))),"")=0,"",IFERROR(INDIRECT(CONCATENATE("'UNITCOST ITEMS (Data Entry)'!J",IFERROR(SUM(MATCH(A245,'UNITCOST ITEMS (Data Entry)'!$A$3:$A$504,0),2),""))),"")))</f>
        <v/>
      </c>
      <c r="J245" s="89"/>
      <c r="K245" s="149" t="str">
        <f ca="1">IF(IFERROR(INDIRECT(CONCATENATE("'UNITCOST ITEMS (Data Entry)'!C",IFERROR(SUM(MATCH(A245,'UNITCOST ITEMS (Data Entry)'!$A$3:$A$504,0),2),""))),"")=0,"",IFERROR(INDIRECT(CONCATENATE("'UNITCOST ITEMS (Data Entry)'!C",IFERROR(SUM(MATCH(A245,'UNITCOST ITEMS (Data Entry)'!$A$3:$A$504,0),2),""))),""))</f>
        <v/>
      </c>
      <c r="L245" s="85" t="str">
        <f t="shared" ca="1" si="6"/>
        <v/>
      </c>
    </row>
    <row r="246" spans="1:12" s="72" customFormat="1" ht="15" customHeight="1" x14ac:dyDescent="0.25">
      <c r="A246" s="148">
        <f t="shared" si="7"/>
        <v>238</v>
      </c>
      <c r="B246" s="156" t="str">
        <f ca="1">IF(IFERROR(INDIRECT(CONCATENATE("'UNITCOST ITEMS (Data Entry)'!D",IFERROR(SUM(MATCH(A246,'UNITCOST ITEMS (Data Entry)'!$A$3:$A$504,0),2),""))),"")=0,"",IFERROR(INDIRECT(CONCATENATE("'UNITCOST ITEMS (Data Entry)'!D",IFERROR(SUM(MATCH(A246,'UNITCOST ITEMS (Data Entry)'!$A$3:$A$504,0),2),""))),""))</f>
        <v/>
      </c>
      <c r="C246" s="236" t="str">
        <f ca="1">IF(IFERROR(INDIRECT(CONCATENATE("'UNITCOST ITEMS (Data Entry)'!E",IFERROR(SUM(MATCH(A246,'UNITCOST ITEMS (Data Entry)'!$A$3:$A$504,0),2),""))),"")=0,"",IFERROR(INDIRECT(CONCATENATE("'UNITCOST ITEMS (Data Entry)'!E",IFERROR(SUM(MATCH(A246,'UNITCOST ITEMS (Data Entry)'!$A$3:$A$504,0),2),""))),""))</f>
        <v/>
      </c>
      <c r="D246" s="237"/>
      <c r="E246" s="159" t="str">
        <f ca="1">IF(IFERROR(INDIRECT(CONCATENATE("'UNITCOST ITEMS (Data Entry)'!F",IFERROR(SUM(MATCH(A246,'UNITCOST ITEMS (Data Entry)'!$A$3:$A$504,0),2),""))),"")=0,"",IFERROR(INDIRECT(CONCATENATE("'UNITCOST ITEMS (Data Entry)'!F",IFERROR(SUM(MATCH(A246,'UNITCOST ITEMS (Data Entry)'!$A$3:$A$504,0),2),""))),""))</f>
        <v/>
      </c>
      <c r="F246" s="159" t="str">
        <f ca="1">IF(IFERROR(INDIRECT(CONCATENATE("'UNITCOST ITEMS (Data Entry)'!G",IFERROR(SUM(MATCH(A246,'UNITCOST ITEMS (Data Entry)'!$A$3:$A$504,0),2),""))),"")=0,"",IFERROR(INDIRECT(CONCATENATE("'UNITCOST ITEMS (Data Entry)'!G",IFERROR(SUM(MATCH(A246,'UNITCOST ITEMS (Data Entry)'!$A$3:$A$504,0),2),""))),""))</f>
        <v/>
      </c>
      <c r="G246" s="152" t="str">
        <f ca="1">IF(IFERROR(INDIRECT(CONCATENATE("'UNITCOST ITEMS (Data Entry)'!H",IFERROR(SUM(MATCH(A246,'UNITCOST ITEMS (Data Entry)'!$A$3:$A$504,0),2),""))),"")=0,"",IFERROR(INDIRECT(CONCATENATE("'UNITCOST ITEMS (Data Entry)'!H",IFERROR(SUM(MATCH(A246,'UNITCOST ITEMS (Data Entry)'!$A$3:$A$504,0),2),""))),""))</f>
        <v/>
      </c>
      <c r="H246" s="152" t="str">
        <f ca="1">IF(IFERROR(INDIRECT(CONCATENATE("'UNITCOST ITEMS (Data Entry)'!I",IFERROR(SUM(MATCH(A246,'UNITCOST ITEMS (Data Entry)'!$A$3:$A$504,0),2),""))),"")=0,"",IFERROR(INDIRECT(CONCATENATE("'UNITCOST ITEMS (Data Entry)'!I",IFERROR(SUM(MATCH(A246,'UNITCOST ITEMS (Data Entry)'!$A$3:$A$504,0),2),""))),""))</f>
        <v/>
      </c>
      <c r="I246" s="153" t="str">
        <f ca="1">IF(K246=2,"",IF(IFERROR(INDIRECT(CONCATENATE("'UNITCOST ITEMS (Data Entry)'!J",IFERROR(SUM(MATCH(A246,'UNITCOST ITEMS (Data Entry)'!$A$3:$A$504,0),2),""))),"")=0,"",IFERROR(INDIRECT(CONCATENATE("'UNITCOST ITEMS (Data Entry)'!J",IFERROR(SUM(MATCH(A246,'UNITCOST ITEMS (Data Entry)'!$A$3:$A$504,0),2),""))),"")))</f>
        <v/>
      </c>
      <c r="J246" s="89"/>
      <c r="K246" s="149" t="str">
        <f ca="1">IF(IFERROR(INDIRECT(CONCATENATE("'UNITCOST ITEMS (Data Entry)'!C",IFERROR(SUM(MATCH(A246,'UNITCOST ITEMS (Data Entry)'!$A$3:$A$504,0),2),""))),"")=0,"",IFERROR(INDIRECT(CONCATENATE("'UNITCOST ITEMS (Data Entry)'!C",IFERROR(SUM(MATCH(A246,'UNITCOST ITEMS (Data Entry)'!$A$3:$A$504,0),2),""))),""))</f>
        <v/>
      </c>
      <c r="L246" s="85" t="str">
        <f t="shared" ca="1" si="6"/>
        <v/>
      </c>
    </row>
    <row r="247" spans="1:12" s="72" customFormat="1" ht="15" customHeight="1" x14ac:dyDescent="0.25">
      <c r="A247" s="148">
        <f t="shared" si="7"/>
        <v>239</v>
      </c>
      <c r="B247" s="156" t="str">
        <f ca="1">IF(IFERROR(INDIRECT(CONCATENATE("'UNITCOST ITEMS (Data Entry)'!D",IFERROR(SUM(MATCH(A247,'UNITCOST ITEMS (Data Entry)'!$A$3:$A$504,0),2),""))),"")=0,"",IFERROR(INDIRECT(CONCATENATE("'UNITCOST ITEMS (Data Entry)'!D",IFERROR(SUM(MATCH(A247,'UNITCOST ITEMS (Data Entry)'!$A$3:$A$504,0),2),""))),""))</f>
        <v/>
      </c>
      <c r="C247" s="236" t="str">
        <f ca="1">IF(IFERROR(INDIRECT(CONCATENATE("'UNITCOST ITEMS (Data Entry)'!E",IFERROR(SUM(MATCH(A247,'UNITCOST ITEMS (Data Entry)'!$A$3:$A$504,0),2),""))),"")=0,"",IFERROR(INDIRECT(CONCATENATE("'UNITCOST ITEMS (Data Entry)'!E",IFERROR(SUM(MATCH(A247,'UNITCOST ITEMS (Data Entry)'!$A$3:$A$504,0),2),""))),""))</f>
        <v/>
      </c>
      <c r="D247" s="237"/>
      <c r="E247" s="159" t="str">
        <f ca="1">IF(IFERROR(INDIRECT(CONCATENATE("'UNITCOST ITEMS (Data Entry)'!F",IFERROR(SUM(MATCH(A247,'UNITCOST ITEMS (Data Entry)'!$A$3:$A$504,0),2),""))),"")=0,"",IFERROR(INDIRECT(CONCATENATE("'UNITCOST ITEMS (Data Entry)'!F",IFERROR(SUM(MATCH(A247,'UNITCOST ITEMS (Data Entry)'!$A$3:$A$504,0),2),""))),""))</f>
        <v/>
      </c>
      <c r="F247" s="159" t="str">
        <f ca="1">IF(IFERROR(INDIRECT(CONCATENATE("'UNITCOST ITEMS (Data Entry)'!G",IFERROR(SUM(MATCH(A247,'UNITCOST ITEMS (Data Entry)'!$A$3:$A$504,0),2),""))),"")=0,"",IFERROR(INDIRECT(CONCATENATE("'UNITCOST ITEMS (Data Entry)'!G",IFERROR(SUM(MATCH(A247,'UNITCOST ITEMS (Data Entry)'!$A$3:$A$504,0),2),""))),""))</f>
        <v/>
      </c>
      <c r="G247" s="152" t="str">
        <f ca="1">IF(IFERROR(INDIRECT(CONCATENATE("'UNITCOST ITEMS (Data Entry)'!H",IFERROR(SUM(MATCH(A247,'UNITCOST ITEMS (Data Entry)'!$A$3:$A$504,0),2),""))),"")=0,"",IFERROR(INDIRECT(CONCATENATE("'UNITCOST ITEMS (Data Entry)'!H",IFERROR(SUM(MATCH(A247,'UNITCOST ITEMS (Data Entry)'!$A$3:$A$504,0),2),""))),""))</f>
        <v/>
      </c>
      <c r="H247" s="152" t="str">
        <f ca="1">IF(IFERROR(INDIRECT(CONCATENATE("'UNITCOST ITEMS (Data Entry)'!I",IFERROR(SUM(MATCH(A247,'UNITCOST ITEMS (Data Entry)'!$A$3:$A$504,0),2),""))),"")=0,"",IFERROR(INDIRECT(CONCATENATE("'UNITCOST ITEMS (Data Entry)'!I",IFERROR(SUM(MATCH(A247,'UNITCOST ITEMS (Data Entry)'!$A$3:$A$504,0),2),""))),""))</f>
        <v/>
      </c>
      <c r="I247" s="153" t="str">
        <f ca="1">IF(K247=2,"",IF(IFERROR(INDIRECT(CONCATENATE("'UNITCOST ITEMS (Data Entry)'!J",IFERROR(SUM(MATCH(A247,'UNITCOST ITEMS (Data Entry)'!$A$3:$A$504,0),2),""))),"")=0,"",IFERROR(INDIRECT(CONCATENATE("'UNITCOST ITEMS (Data Entry)'!J",IFERROR(SUM(MATCH(A247,'UNITCOST ITEMS (Data Entry)'!$A$3:$A$504,0),2),""))),"")))</f>
        <v/>
      </c>
      <c r="J247" s="89"/>
      <c r="K247" s="149" t="str">
        <f ca="1">IF(IFERROR(INDIRECT(CONCATENATE("'UNITCOST ITEMS (Data Entry)'!C",IFERROR(SUM(MATCH(A247,'UNITCOST ITEMS (Data Entry)'!$A$3:$A$504,0),2),""))),"")=0,"",IFERROR(INDIRECT(CONCATENATE("'UNITCOST ITEMS (Data Entry)'!C",IFERROR(SUM(MATCH(A247,'UNITCOST ITEMS (Data Entry)'!$A$3:$A$504,0),2),""))),""))</f>
        <v/>
      </c>
      <c r="L247" s="85" t="str">
        <f t="shared" ca="1" si="6"/>
        <v/>
      </c>
    </row>
    <row r="248" spans="1:12" s="72" customFormat="1" ht="15" customHeight="1" x14ac:dyDescent="0.25">
      <c r="A248" s="148">
        <f t="shared" si="7"/>
        <v>240</v>
      </c>
      <c r="B248" s="156" t="str">
        <f ca="1">IF(IFERROR(INDIRECT(CONCATENATE("'UNITCOST ITEMS (Data Entry)'!D",IFERROR(SUM(MATCH(A248,'UNITCOST ITEMS (Data Entry)'!$A$3:$A$504,0),2),""))),"")=0,"",IFERROR(INDIRECT(CONCATENATE("'UNITCOST ITEMS (Data Entry)'!D",IFERROR(SUM(MATCH(A248,'UNITCOST ITEMS (Data Entry)'!$A$3:$A$504,0),2),""))),""))</f>
        <v/>
      </c>
      <c r="C248" s="236" t="str">
        <f ca="1">IF(IFERROR(INDIRECT(CONCATENATE("'UNITCOST ITEMS (Data Entry)'!E",IFERROR(SUM(MATCH(A248,'UNITCOST ITEMS (Data Entry)'!$A$3:$A$504,0),2),""))),"")=0,"",IFERROR(INDIRECT(CONCATENATE("'UNITCOST ITEMS (Data Entry)'!E",IFERROR(SUM(MATCH(A248,'UNITCOST ITEMS (Data Entry)'!$A$3:$A$504,0),2),""))),""))</f>
        <v/>
      </c>
      <c r="D248" s="237"/>
      <c r="E248" s="159" t="str">
        <f ca="1">IF(IFERROR(INDIRECT(CONCATENATE("'UNITCOST ITEMS (Data Entry)'!F",IFERROR(SUM(MATCH(A248,'UNITCOST ITEMS (Data Entry)'!$A$3:$A$504,0),2),""))),"")=0,"",IFERROR(INDIRECT(CONCATENATE("'UNITCOST ITEMS (Data Entry)'!F",IFERROR(SUM(MATCH(A248,'UNITCOST ITEMS (Data Entry)'!$A$3:$A$504,0),2),""))),""))</f>
        <v/>
      </c>
      <c r="F248" s="159" t="str">
        <f ca="1">IF(IFERROR(INDIRECT(CONCATENATE("'UNITCOST ITEMS (Data Entry)'!G",IFERROR(SUM(MATCH(A248,'UNITCOST ITEMS (Data Entry)'!$A$3:$A$504,0),2),""))),"")=0,"",IFERROR(INDIRECT(CONCATENATE("'UNITCOST ITEMS (Data Entry)'!G",IFERROR(SUM(MATCH(A248,'UNITCOST ITEMS (Data Entry)'!$A$3:$A$504,0),2),""))),""))</f>
        <v/>
      </c>
      <c r="G248" s="152" t="str">
        <f ca="1">IF(IFERROR(INDIRECT(CONCATENATE("'UNITCOST ITEMS (Data Entry)'!H",IFERROR(SUM(MATCH(A248,'UNITCOST ITEMS (Data Entry)'!$A$3:$A$504,0),2),""))),"")=0,"",IFERROR(INDIRECT(CONCATENATE("'UNITCOST ITEMS (Data Entry)'!H",IFERROR(SUM(MATCH(A248,'UNITCOST ITEMS (Data Entry)'!$A$3:$A$504,0),2),""))),""))</f>
        <v/>
      </c>
      <c r="H248" s="152" t="str">
        <f ca="1">IF(IFERROR(INDIRECT(CONCATENATE("'UNITCOST ITEMS (Data Entry)'!I",IFERROR(SUM(MATCH(A248,'UNITCOST ITEMS (Data Entry)'!$A$3:$A$504,0),2),""))),"")=0,"",IFERROR(INDIRECT(CONCATENATE("'UNITCOST ITEMS (Data Entry)'!I",IFERROR(SUM(MATCH(A248,'UNITCOST ITEMS (Data Entry)'!$A$3:$A$504,0),2),""))),""))</f>
        <v/>
      </c>
      <c r="I248" s="153" t="str">
        <f ca="1">IF(K248=2,"",IF(IFERROR(INDIRECT(CONCATENATE("'UNITCOST ITEMS (Data Entry)'!J",IFERROR(SUM(MATCH(A248,'UNITCOST ITEMS (Data Entry)'!$A$3:$A$504,0),2),""))),"")=0,"",IFERROR(INDIRECT(CONCATENATE("'UNITCOST ITEMS (Data Entry)'!J",IFERROR(SUM(MATCH(A248,'UNITCOST ITEMS (Data Entry)'!$A$3:$A$504,0),2),""))),"")))</f>
        <v/>
      </c>
      <c r="J248" s="89"/>
      <c r="K248" s="149" t="str">
        <f ca="1">IF(IFERROR(INDIRECT(CONCATENATE("'UNITCOST ITEMS (Data Entry)'!C",IFERROR(SUM(MATCH(A248,'UNITCOST ITEMS (Data Entry)'!$A$3:$A$504,0),2),""))),"")=0,"",IFERROR(INDIRECT(CONCATENATE("'UNITCOST ITEMS (Data Entry)'!C",IFERROR(SUM(MATCH(A248,'UNITCOST ITEMS (Data Entry)'!$A$3:$A$504,0),2),""))),""))</f>
        <v/>
      </c>
      <c r="L248" s="85" t="str">
        <f t="shared" ca="1" si="6"/>
        <v/>
      </c>
    </row>
    <row r="249" spans="1:12" s="72" customFormat="1" ht="15" customHeight="1" x14ac:dyDescent="0.25">
      <c r="A249" s="148">
        <f t="shared" si="7"/>
        <v>241</v>
      </c>
      <c r="B249" s="156" t="str">
        <f ca="1">IF(IFERROR(INDIRECT(CONCATENATE("'UNITCOST ITEMS (Data Entry)'!D",IFERROR(SUM(MATCH(A249,'UNITCOST ITEMS (Data Entry)'!$A$3:$A$504,0),2),""))),"")=0,"",IFERROR(INDIRECT(CONCATENATE("'UNITCOST ITEMS (Data Entry)'!D",IFERROR(SUM(MATCH(A249,'UNITCOST ITEMS (Data Entry)'!$A$3:$A$504,0),2),""))),""))</f>
        <v/>
      </c>
      <c r="C249" s="236" t="str">
        <f ca="1">IF(IFERROR(INDIRECT(CONCATENATE("'UNITCOST ITEMS (Data Entry)'!E",IFERROR(SUM(MATCH(A249,'UNITCOST ITEMS (Data Entry)'!$A$3:$A$504,0),2),""))),"")=0,"",IFERROR(INDIRECT(CONCATENATE("'UNITCOST ITEMS (Data Entry)'!E",IFERROR(SUM(MATCH(A249,'UNITCOST ITEMS (Data Entry)'!$A$3:$A$504,0),2),""))),""))</f>
        <v/>
      </c>
      <c r="D249" s="237"/>
      <c r="E249" s="159" t="str">
        <f ca="1">IF(IFERROR(INDIRECT(CONCATENATE("'UNITCOST ITEMS (Data Entry)'!F",IFERROR(SUM(MATCH(A249,'UNITCOST ITEMS (Data Entry)'!$A$3:$A$504,0),2),""))),"")=0,"",IFERROR(INDIRECT(CONCATENATE("'UNITCOST ITEMS (Data Entry)'!F",IFERROR(SUM(MATCH(A249,'UNITCOST ITEMS (Data Entry)'!$A$3:$A$504,0),2),""))),""))</f>
        <v/>
      </c>
      <c r="F249" s="159" t="str">
        <f ca="1">IF(IFERROR(INDIRECT(CONCATENATE("'UNITCOST ITEMS (Data Entry)'!G",IFERROR(SUM(MATCH(A249,'UNITCOST ITEMS (Data Entry)'!$A$3:$A$504,0),2),""))),"")=0,"",IFERROR(INDIRECT(CONCATENATE("'UNITCOST ITEMS (Data Entry)'!G",IFERROR(SUM(MATCH(A249,'UNITCOST ITEMS (Data Entry)'!$A$3:$A$504,0),2),""))),""))</f>
        <v/>
      </c>
      <c r="G249" s="152" t="str">
        <f ca="1">IF(IFERROR(INDIRECT(CONCATENATE("'UNITCOST ITEMS (Data Entry)'!H",IFERROR(SUM(MATCH(A249,'UNITCOST ITEMS (Data Entry)'!$A$3:$A$504,0),2),""))),"")=0,"",IFERROR(INDIRECT(CONCATENATE("'UNITCOST ITEMS (Data Entry)'!H",IFERROR(SUM(MATCH(A249,'UNITCOST ITEMS (Data Entry)'!$A$3:$A$504,0),2),""))),""))</f>
        <v/>
      </c>
      <c r="H249" s="152" t="str">
        <f ca="1">IF(IFERROR(INDIRECT(CONCATENATE("'UNITCOST ITEMS (Data Entry)'!I",IFERROR(SUM(MATCH(A249,'UNITCOST ITEMS (Data Entry)'!$A$3:$A$504,0),2),""))),"")=0,"",IFERROR(INDIRECT(CONCATENATE("'UNITCOST ITEMS (Data Entry)'!I",IFERROR(SUM(MATCH(A249,'UNITCOST ITEMS (Data Entry)'!$A$3:$A$504,0),2),""))),""))</f>
        <v/>
      </c>
      <c r="I249" s="153" t="str">
        <f ca="1">IF(K249=2,"",IF(IFERROR(INDIRECT(CONCATENATE("'UNITCOST ITEMS (Data Entry)'!J",IFERROR(SUM(MATCH(A249,'UNITCOST ITEMS (Data Entry)'!$A$3:$A$504,0),2),""))),"")=0,"",IFERROR(INDIRECT(CONCATENATE("'UNITCOST ITEMS (Data Entry)'!J",IFERROR(SUM(MATCH(A249,'UNITCOST ITEMS (Data Entry)'!$A$3:$A$504,0),2),""))),"")))</f>
        <v/>
      </c>
      <c r="J249" s="89"/>
      <c r="K249" s="149" t="str">
        <f ca="1">IF(IFERROR(INDIRECT(CONCATENATE("'UNITCOST ITEMS (Data Entry)'!C",IFERROR(SUM(MATCH(A249,'UNITCOST ITEMS (Data Entry)'!$A$3:$A$504,0),2),""))),"")=0,"",IFERROR(INDIRECT(CONCATENATE("'UNITCOST ITEMS (Data Entry)'!C",IFERROR(SUM(MATCH(A249,'UNITCOST ITEMS (Data Entry)'!$A$3:$A$504,0),2),""))),""))</f>
        <v/>
      </c>
      <c r="L249" s="85" t="str">
        <f t="shared" ca="1" si="6"/>
        <v/>
      </c>
    </row>
    <row r="250" spans="1:12" s="72" customFormat="1" ht="15" customHeight="1" x14ac:dyDescent="0.25">
      <c r="A250" s="148">
        <f t="shared" si="7"/>
        <v>242</v>
      </c>
      <c r="B250" s="156" t="str">
        <f ca="1">IF(IFERROR(INDIRECT(CONCATENATE("'UNITCOST ITEMS (Data Entry)'!D",IFERROR(SUM(MATCH(A250,'UNITCOST ITEMS (Data Entry)'!$A$3:$A$504,0),2),""))),"")=0,"",IFERROR(INDIRECT(CONCATENATE("'UNITCOST ITEMS (Data Entry)'!D",IFERROR(SUM(MATCH(A250,'UNITCOST ITEMS (Data Entry)'!$A$3:$A$504,0),2),""))),""))</f>
        <v/>
      </c>
      <c r="C250" s="236" t="str">
        <f ca="1">IF(IFERROR(INDIRECT(CONCATENATE("'UNITCOST ITEMS (Data Entry)'!E",IFERROR(SUM(MATCH(A250,'UNITCOST ITEMS (Data Entry)'!$A$3:$A$504,0),2),""))),"")=0,"",IFERROR(INDIRECT(CONCATENATE("'UNITCOST ITEMS (Data Entry)'!E",IFERROR(SUM(MATCH(A250,'UNITCOST ITEMS (Data Entry)'!$A$3:$A$504,0),2),""))),""))</f>
        <v/>
      </c>
      <c r="D250" s="237"/>
      <c r="E250" s="159" t="str">
        <f ca="1">IF(IFERROR(INDIRECT(CONCATENATE("'UNITCOST ITEMS (Data Entry)'!F",IFERROR(SUM(MATCH(A250,'UNITCOST ITEMS (Data Entry)'!$A$3:$A$504,0),2),""))),"")=0,"",IFERROR(INDIRECT(CONCATENATE("'UNITCOST ITEMS (Data Entry)'!F",IFERROR(SUM(MATCH(A250,'UNITCOST ITEMS (Data Entry)'!$A$3:$A$504,0),2),""))),""))</f>
        <v/>
      </c>
      <c r="F250" s="159" t="str">
        <f ca="1">IF(IFERROR(INDIRECT(CONCATENATE("'UNITCOST ITEMS (Data Entry)'!G",IFERROR(SUM(MATCH(A250,'UNITCOST ITEMS (Data Entry)'!$A$3:$A$504,0),2),""))),"")=0,"",IFERROR(INDIRECT(CONCATENATE("'UNITCOST ITEMS (Data Entry)'!G",IFERROR(SUM(MATCH(A250,'UNITCOST ITEMS (Data Entry)'!$A$3:$A$504,0),2),""))),""))</f>
        <v/>
      </c>
      <c r="G250" s="152" t="str">
        <f ca="1">IF(IFERROR(INDIRECT(CONCATENATE("'UNITCOST ITEMS (Data Entry)'!H",IFERROR(SUM(MATCH(A250,'UNITCOST ITEMS (Data Entry)'!$A$3:$A$504,0),2),""))),"")=0,"",IFERROR(INDIRECT(CONCATENATE("'UNITCOST ITEMS (Data Entry)'!H",IFERROR(SUM(MATCH(A250,'UNITCOST ITEMS (Data Entry)'!$A$3:$A$504,0),2),""))),""))</f>
        <v/>
      </c>
      <c r="H250" s="152" t="str">
        <f ca="1">IF(IFERROR(INDIRECT(CONCATENATE("'UNITCOST ITEMS (Data Entry)'!I",IFERROR(SUM(MATCH(A250,'UNITCOST ITEMS (Data Entry)'!$A$3:$A$504,0),2),""))),"")=0,"",IFERROR(INDIRECT(CONCATENATE("'UNITCOST ITEMS (Data Entry)'!I",IFERROR(SUM(MATCH(A250,'UNITCOST ITEMS (Data Entry)'!$A$3:$A$504,0),2),""))),""))</f>
        <v/>
      </c>
      <c r="I250" s="153" t="str">
        <f ca="1">IF(K250=2,"",IF(IFERROR(INDIRECT(CONCATENATE("'UNITCOST ITEMS (Data Entry)'!J",IFERROR(SUM(MATCH(A250,'UNITCOST ITEMS (Data Entry)'!$A$3:$A$504,0),2),""))),"")=0,"",IFERROR(INDIRECT(CONCATENATE("'UNITCOST ITEMS (Data Entry)'!J",IFERROR(SUM(MATCH(A250,'UNITCOST ITEMS (Data Entry)'!$A$3:$A$504,0),2),""))),"")))</f>
        <v/>
      </c>
      <c r="J250" s="89"/>
      <c r="K250" s="149" t="str">
        <f ca="1">IF(IFERROR(INDIRECT(CONCATENATE("'UNITCOST ITEMS (Data Entry)'!C",IFERROR(SUM(MATCH(A250,'UNITCOST ITEMS (Data Entry)'!$A$3:$A$504,0),2),""))),"")=0,"",IFERROR(INDIRECT(CONCATENATE("'UNITCOST ITEMS (Data Entry)'!C",IFERROR(SUM(MATCH(A250,'UNITCOST ITEMS (Data Entry)'!$A$3:$A$504,0),2),""))),""))</f>
        <v/>
      </c>
      <c r="L250" s="85" t="str">
        <f t="shared" ca="1" si="6"/>
        <v/>
      </c>
    </row>
    <row r="251" spans="1:12" s="72" customFormat="1" ht="15" customHeight="1" x14ac:dyDescent="0.25">
      <c r="A251" s="148">
        <f t="shared" si="7"/>
        <v>243</v>
      </c>
      <c r="B251" s="156" t="str">
        <f ca="1">IF(IFERROR(INDIRECT(CONCATENATE("'UNITCOST ITEMS (Data Entry)'!D",IFERROR(SUM(MATCH(A251,'UNITCOST ITEMS (Data Entry)'!$A$3:$A$504,0),2),""))),"")=0,"",IFERROR(INDIRECT(CONCATENATE("'UNITCOST ITEMS (Data Entry)'!D",IFERROR(SUM(MATCH(A251,'UNITCOST ITEMS (Data Entry)'!$A$3:$A$504,0),2),""))),""))</f>
        <v/>
      </c>
      <c r="C251" s="236" t="str">
        <f ca="1">IF(IFERROR(INDIRECT(CONCATENATE("'UNITCOST ITEMS (Data Entry)'!E",IFERROR(SUM(MATCH(A251,'UNITCOST ITEMS (Data Entry)'!$A$3:$A$504,0),2),""))),"")=0,"",IFERROR(INDIRECT(CONCATENATE("'UNITCOST ITEMS (Data Entry)'!E",IFERROR(SUM(MATCH(A251,'UNITCOST ITEMS (Data Entry)'!$A$3:$A$504,0),2),""))),""))</f>
        <v/>
      </c>
      <c r="D251" s="237"/>
      <c r="E251" s="159" t="str">
        <f ca="1">IF(IFERROR(INDIRECT(CONCATENATE("'UNITCOST ITEMS (Data Entry)'!F",IFERROR(SUM(MATCH(A251,'UNITCOST ITEMS (Data Entry)'!$A$3:$A$504,0),2),""))),"")=0,"",IFERROR(INDIRECT(CONCATENATE("'UNITCOST ITEMS (Data Entry)'!F",IFERROR(SUM(MATCH(A251,'UNITCOST ITEMS (Data Entry)'!$A$3:$A$504,0),2),""))),""))</f>
        <v/>
      </c>
      <c r="F251" s="159" t="str">
        <f ca="1">IF(IFERROR(INDIRECT(CONCATENATE("'UNITCOST ITEMS (Data Entry)'!G",IFERROR(SUM(MATCH(A251,'UNITCOST ITEMS (Data Entry)'!$A$3:$A$504,0),2),""))),"")=0,"",IFERROR(INDIRECT(CONCATENATE("'UNITCOST ITEMS (Data Entry)'!G",IFERROR(SUM(MATCH(A251,'UNITCOST ITEMS (Data Entry)'!$A$3:$A$504,0),2),""))),""))</f>
        <v/>
      </c>
      <c r="G251" s="152" t="str">
        <f ca="1">IF(IFERROR(INDIRECT(CONCATENATE("'UNITCOST ITEMS (Data Entry)'!H",IFERROR(SUM(MATCH(A251,'UNITCOST ITEMS (Data Entry)'!$A$3:$A$504,0),2),""))),"")=0,"",IFERROR(INDIRECT(CONCATENATE("'UNITCOST ITEMS (Data Entry)'!H",IFERROR(SUM(MATCH(A251,'UNITCOST ITEMS (Data Entry)'!$A$3:$A$504,0),2),""))),""))</f>
        <v/>
      </c>
      <c r="H251" s="152" t="str">
        <f ca="1">IF(IFERROR(INDIRECT(CONCATENATE("'UNITCOST ITEMS (Data Entry)'!I",IFERROR(SUM(MATCH(A251,'UNITCOST ITEMS (Data Entry)'!$A$3:$A$504,0),2),""))),"")=0,"",IFERROR(INDIRECT(CONCATENATE("'UNITCOST ITEMS (Data Entry)'!I",IFERROR(SUM(MATCH(A251,'UNITCOST ITEMS (Data Entry)'!$A$3:$A$504,0),2),""))),""))</f>
        <v/>
      </c>
      <c r="I251" s="153" t="str">
        <f ca="1">IF(K251=2,"",IF(IFERROR(INDIRECT(CONCATENATE("'UNITCOST ITEMS (Data Entry)'!J",IFERROR(SUM(MATCH(A251,'UNITCOST ITEMS (Data Entry)'!$A$3:$A$504,0),2),""))),"")=0,"",IFERROR(INDIRECT(CONCATENATE("'UNITCOST ITEMS (Data Entry)'!J",IFERROR(SUM(MATCH(A251,'UNITCOST ITEMS (Data Entry)'!$A$3:$A$504,0),2),""))),"")))</f>
        <v/>
      </c>
      <c r="J251" s="89"/>
      <c r="K251" s="149" t="str">
        <f ca="1">IF(IFERROR(INDIRECT(CONCATENATE("'UNITCOST ITEMS (Data Entry)'!C",IFERROR(SUM(MATCH(A251,'UNITCOST ITEMS (Data Entry)'!$A$3:$A$504,0),2),""))),"")=0,"",IFERROR(INDIRECT(CONCATENATE("'UNITCOST ITEMS (Data Entry)'!C",IFERROR(SUM(MATCH(A251,'UNITCOST ITEMS (Data Entry)'!$A$3:$A$504,0),2),""))),""))</f>
        <v/>
      </c>
      <c r="L251" s="85" t="str">
        <f t="shared" ca="1" si="6"/>
        <v/>
      </c>
    </row>
    <row r="252" spans="1:12" s="72" customFormat="1" ht="15" customHeight="1" x14ac:dyDescent="0.25">
      <c r="A252" s="148">
        <f t="shared" si="7"/>
        <v>244</v>
      </c>
      <c r="B252" s="156" t="str">
        <f ca="1">IF(IFERROR(INDIRECT(CONCATENATE("'UNITCOST ITEMS (Data Entry)'!D",IFERROR(SUM(MATCH(A252,'UNITCOST ITEMS (Data Entry)'!$A$3:$A$504,0),2),""))),"")=0,"",IFERROR(INDIRECT(CONCATENATE("'UNITCOST ITEMS (Data Entry)'!D",IFERROR(SUM(MATCH(A252,'UNITCOST ITEMS (Data Entry)'!$A$3:$A$504,0),2),""))),""))</f>
        <v/>
      </c>
      <c r="C252" s="236" t="str">
        <f ca="1">IF(IFERROR(INDIRECT(CONCATENATE("'UNITCOST ITEMS (Data Entry)'!E",IFERROR(SUM(MATCH(A252,'UNITCOST ITEMS (Data Entry)'!$A$3:$A$504,0),2),""))),"")=0,"",IFERROR(INDIRECT(CONCATENATE("'UNITCOST ITEMS (Data Entry)'!E",IFERROR(SUM(MATCH(A252,'UNITCOST ITEMS (Data Entry)'!$A$3:$A$504,0),2),""))),""))</f>
        <v/>
      </c>
      <c r="D252" s="237"/>
      <c r="E252" s="159" t="str">
        <f ca="1">IF(IFERROR(INDIRECT(CONCATENATE("'UNITCOST ITEMS (Data Entry)'!F",IFERROR(SUM(MATCH(A252,'UNITCOST ITEMS (Data Entry)'!$A$3:$A$504,0),2),""))),"")=0,"",IFERROR(INDIRECT(CONCATENATE("'UNITCOST ITEMS (Data Entry)'!F",IFERROR(SUM(MATCH(A252,'UNITCOST ITEMS (Data Entry)'!$A$3:$A$504,0),2),""))),""))</f>
        <v/>
      </c>
      <c r="F252" s="159" t="str">
        <f ca="1">IF(IFERROR(INDIRECT(CONCATENATE("'UNITCOST ITEMS (Data Entry)'!G",IFERROR(SUM(MATCH(A252,'UNITCOST ITEMS (Data Entry)'!$A$3:$A$504,0),2),""))),"")=0,"",IFERROR(INDIRECT(CONCATENATE("'UNITCOST ITEMS (Data Entry)'!G",IFERROR(SUM(MATCH(A252,'UNITCOST ITEMS (Data Entry)'!$A$3:$A$504,0),2),""))),""))</f>
        <v/>
      </c>
      <c r="G252" s="152" t="str">
        <f ca="1">IF(IFERROR(INDIRECT(CONCATENATE("'UNITCOST ITEMS (Data Entry)'!H",IFERROR(SUM(MATCH(A252,'UNITCOST ITEMS (Data Entry)'!$A$3:$A$504,0),2),""))),"")=0,"",IFERROR(INDIRECT(CONCATENATE("'UNITCOST ITEMS (Data Entry)'!H",IFERROR(SUM(MATCH(A252,'UNITCOST ITEMS (Data Entry)'!$A$3:$A$504,0),2),""))),""))</f>
        <v/>
      </c>
      <c r="H252" s="152" t="str">
        <f ca="1">IF(IFERROR(INDIRECT(CONCATENATE("'UNITCOST ITEMS (Data Entry)'!I",IFERROR(SUM(MATCH(A252,'UNITCOST ITEMS (Data Entry)'!$A$3:$A$504,0),2),""))),"")=0,"",IFERROR(INDIRECT(CONCATENATE("'UNITCOST ITEMS (Data Entry)'!I",IFERROR(SUM(MATCH(A252,'UNITCOST ITEMS (Data Entry)'!$A$3:$A$504,0),2),""))),""))</f>
        <v/>
      </c>
      <c r="I252" s="153" t="str">
        <f ca="1">IF(K252=2,"",IF(IFERROR(INDIRECT(CONCATENATE("'UNITCOST ITEMS (Data Entry)'!J",IFERROR(SUM(MATCH(A252,'UNITCOST ITEMS (Data Entry)'!$A$3:$A$504,0),2),""))),"")=0,"",IFERROR(INDIRECT(CONCATENATE("'UNITCOST ITEMS (Data Entry)'!J",IFERROR(SUM(MATCH(A252,'UNITCOST ITEMS (Data Entry)'!$A$3:$A$504,0),2),""))),"")))</f>
        <v/>
      </c>
      <c r="J252" s="89"/>
      <c r="K252" s="149" t="str">
        <f ca="1">IF(IFERROR(INDIRECT(CONCATENATE("'UNITCOST ITEMS (Data Entry)'!C",IFERROR(SUM(MATCH(A252,'UNITCOST ITEMS (Data Entry)'!$A$3:$A$504,0),2),""))),"")=0,"",IFERROR(INDIRECT(CONCATENATE("'UNITCOST ITEMS (Data Entry)'!C",IFERROR(SUM(MATCH(A252,'UNITCOST ITEMS (Data Entry)'!$A$3:$A$504,0),2),""))),""))</f>
        <v/>
      </c>
      <c r="L252" s="85" t="str">
        <f t="shared" ca="1" si="6"/>
        <v/>
      </c>
    </row>
    <row r="253" spans="1:12" s="72" customFormat="1" ht="15" customHeight="1" x14ac:dyDescent="0.25">
      <c r="A253" s="148">
        <f t="shared" si="7"/>
        <v>245</v>
      </c>
      <c r="B253" s="156" t="str">
        <f ca="1">IF(IFERROR(INDIRECT(CONCATENATE("'UNITCOST ITEMS (Data Entry)'!D",IFERROR(SUM(MATCH(A253,'UNITCOST ITEMS (Data Entry)'!$A$3:$A$504,0),2),""))),"")=0,"",IFERROR(INDIRECT(CONCATENATE("'UNITCOST ITEMS (Data Entry)'!D",IFERROR(SUM(MATCH(A253,'UNITCOST ITEMS (Data Entry)'!$A$3:$A$504,0),2),""))),""))</f>
        <v/>
      </c>
      <c r="C253" s="236" t="str">
        <f ca="1">IF(IFERROR(INDIRECT(CONCATENATE("'UNITCOST ITEMS (Data Entry)'!E",IFERROR(SUM(MATCH(A253,'UNITCOST ITEMS (Data Entry)'!$A$3:$A$504,0),2),""))),"")=0,"",IFERROR(INDIRECT(CONCATENATE("'UNITCOST ITEMS (Data Entry)'!E",IFERROR(SUM(MATCH(A253,'UNITCOST ITEMS (Data Entry)'!$A$3:$A$504,0),2),""))),""))</f>
        <v/>
      </c>
      <c r="D253" s="237"/>
      <c r="E253" s="159" t="str">
        <f ca="1">IF(IFERROR(INDIRECT(CONCATENATE("'UNITCOST ITEMS (Data Entry)'!F",IFERROR(SUM(MATCH(A253,'UNITCOST ITEMS (Data Entry)'!$A$3:$A$504,0),2),""))),"")=0,"",IFERROR(INDIRECT(CONCATENATE("'UNITCOST ITEMS (Data Entry)'!F",IFERROR(SUM(MATCH(A253,'UNITCOST ITEMS (Data Entry)'!$A$3:$A$504,0),2),""))),""))</f>
        <v/>
      </c>
      <c r="F253" s="159" t="str">
        <f ca="1">IF(IFERROR(INDIRECT(CONCATENATE("'UNITCOST ITEMS (Data Entry)'!G",IFERROR(SUM(MATCH(A253,'UNITCOST ITEMS (Data Entry)'!$A$3:$A$504,0),2),""))),"")=0,"",IFERROR(INDIRECT(CONCATENATE("'UNITCOST ITEMS (Data Entry)'!G",IFERROR(SUM(MATCH(A253,'UNITCOST ITEMS (Data Entry)'!$A$3:$A$504,0),2),""))),""))</f>
        <v/>
      </c>
      <c r="G253" s="152" t="str">
        <f ca="1">IF(IFERROR(INDIRECT(CONCATENATE("'UNITCOST ITEMS (Data Entry)'!H",IFERROR(SUM(MATCH(A253,'UNITCOST ITEMS (Data Entry)'!$A$3:$A$504,0),2),""))),"")=0,"",IFERROR(INDIRECT(CONCATENATE("'UNITCOST ITEMS (Data Entry)'!H",IFERROR(SUM(MATCH(A253,'UNITCOST ITEMS (Data Entry)'!$A$3:$A$504,0),2),""))),""))</f>
        <v/>
      </c>
      <c r="H253" s="152" t="str">
        <f ca="1">IF(IFERROR(INDIRECT(CONCATENATE("'UNITCOST ITEMS (Data Entry)'!I",IFERROR(SUM(MATCH(A253,'UNITCOST ITEMS (Data Entry)'!$A$3:$A$504,0),2),""))),"")=0,"",IFERROR(INDIRECT(CONCATENATE("'UNITCOST ITEMS (Data Entry)'!I",IFERROR(SUM(MATCH(A253,'UNITCOST ITEMS (Data Entry)'!$A$3:$A$504,0),2),""))),""))</f>
        <v/>
      </c>
      <c r="I253" s="153" t="str">
        <f ca="1">IF(K253=2,"",IF(IFERROR(INDIRECT(CONCATENATE("'UNITCOST ITEMS (Data Entry)'!J",IFERROR(SUM(MATCH(A253,'UNITCOST ITEMS (Data Entry)'!$A$3:$A$504,0),2),""))),"")=0,"",IFERROR(INDIRECT(CONCATENATE("'UNITCOST ITEMS (Data Entry)'!J",IFERROR(SUM(MATCH(A253,'UNITCOST ITEMS (Data Entry)'!$A$3:$A$504,0),2),""))),"")))</f>
        <v/>
      </c>
      <c r="J253" s="89"/>
      <c r="K253" s="149" t="str">
        <f ca="1">IF(IFERROR(INDIRECT(CONCATENATE("'UNITCOST ITEMS (Data Entry)'!C",IFERROR(SUM(MATCH(A253,'UNITCOST ITEMS (Data Entry)'!$A$3:$A$504,0),2),""))),"")=0,"",IFERROR(INDIRECT(CONCATENATE("'UNITCOST ITEMS (Data Entry)'!C",IFERROR(SUM(MATCH(A253,'UNITCOST ITEMS (Data Entry)'!$A$3:$A$504,0),2),""))),""))</f>
        <v/>
      </c>
      <c r="L253" s="85" t="str">
        <f t="shared" ca="1" si="6"/>
        <v/>
      </c>
    </row>
    <row r="254" spans="1:12" s="72" customFormat="1" ht="15" customHeight="1" x14ac:dyDescent="0.25">
      <c r="A254" s="148">
        <f t="shared" si="7"/>
        <v>246</v>
      </c>
      <c r="B254" s="156" t="str">
        <f ca="1">IF(IFERROR(INDIRECT(CONCATENATE("'UNITCOST ITEMS (Data Entry)'!D",IFERROR(SUM(MATCH(A254,'UNITCOST ITEMS (Data Entry)'!$A$3:$A$504,0),2),""))),"")=0,"",IFERROR(INDIRECT(CONCATENATE("'UNITCOST ITEMS (Data Entry)'!D",IFERROR(SUM(MATCH(A254,'UNITCOST ITEMS (Data Entry)'!$A$3:$A$504,0),2),""))),""))</f>
        <v/>
      </c>
      <c r="C254" s="236" t="str">
        <f ca="1">IF(IFERROR(INDIRECT(CONCATENATE("'UNITCOST ITEMS (Data Entry)'!E",IFERROR(SUM(MATCH(A254,'UNITCOST ITEMS (Data Entry)'!$A$3:$A$504,0),2),""))),"")=0,"",IFERROR(INDIRECT(CONCATENATE("'UNITCOST ITEMS (Data Entry)'!E",IFERROR(SUM(MATCH(A254,'UNITCOST ITEMS (Data Entry)'!$A$3:$A$504,0),2),""))),""))</f>
        <v/>
      </c>
      <c r="D254" s="237"/>
      <c r="E254" s="159" t="str">
        <f ca="1">IF(IFERROR(INDIRECT(CONCATENATE("'UNITCOST ITEMS (Data Entry)'!F",IFERROR(SUM(MATCH(A254,'UNITCOST ITEMS (Data Entry)'!$A$3:$A$504,0),2),""))),"")=0,"",IFERROR(INDIRECT(CONCATENATE("'UNITCOST ITEMS (Data Entry)'!F",IFERROR(SUM(MATCH(A254,'UNITCOST ITEMS (Data Entry)'!$A$3:$A$504,0),2),""))),""))</f>
        <v/>
      </c>
      <c r="F254" s="159" t="str">
        <f ca="1">IF(IFERROR(INDIRECT(CONCATENATE("'UNITCOST ITEMS (Data Entry)'!G",IFERROR(SUM(MATCH(A254,'UNITCOST ITEMS (Data Entry)'!$A$3:$A$504,0),2),""))),"")=0,"",IFERROR(INDIRECT(CONCATENATE("'UNITCOST ITEMS (Data Entry)'!G",IFERROR(SUM(MATCH(A254,'UNITCOST ITEMS (Data Entry)'!$A$3:$A$504,0),2),""))),""))</f>
        <v/>
      </c>
      <c r="G254" s="152" t="str">
        <f ca="1">IF(IFERROR(INDIRECT(CONCATENATE("'UNITCOST ITEMS (Data Entry)'!H",IFERROR(SUM(MATCH(A254,'UNITCOST ITEMS (Data Entry)'!$A$3:$A$504,0),2),""))),"")=0,"",IFERROR(INDIRECT(CONCATENATE("'UNITCOST ITEMS (Data Entry)'!H",IFERROR(SUM(MATCH(A254,'UNITCOST ITEMS (Data Entry)'!$A$3:$A$504,0),2),""))),""))</f>
        <v/>
      </c>
      <c r="H254" s="152" t="str">
        <f ca="1">IF(IFERROR(INDIRECT(CONCATENATE("'UNITCOST ITEMS (Data Entry)'!I",IFERROR(SUM(MATCH(A254,'UNITCOST ITEMS (Data Entry)'!$A$3:$A$504,0),2),""))),"")=0,"",IFERROR(INDIRECT(CONCATENATE("'UNITCOST ITEMS (Data Entry)'!I",IFERROR(SUM(MATCH(A254,'UNITCOST ITEMS (Data Entry)'!$A$3:$A$504,0),2),""))),""))</f>
        <v/>
      </c>
      <c r="I254" s="153" t="str">
        <f ca="1">IF(K254=2,"",IF(IFERROR(INDIRECT(CONCATENATE("'UNITCOST ITEMS (Data Entry)'!J",IFERROR(SUM(MATCH(A254,'UNITCOST ITEMS (Data Entry)'!$A$3:$A$504,0),2),""))),"")=0,"",IFERROR(INDIRECT(CONCATENATE("'UNITCOST ITEMS (Data Entry)'!J",IFERROR(SUM(MATCH(A254,'UNITCOST ITEMS (Data Entry)'!$A$3:$A$504,0),2),""))),"")))</f>
        <v/>
      </c>
      <c r="J254" s="89"/>
      <c r="K254" s="149" t="str">
        <f ca="1">IF(IFERROR(INDIRECT(CONCATENATE("'UNITCOST ITEMS (Data Entry)'!C",IFERROR(SUM(MATCH(A254,'UNITCOST ITEMS (Data Entry)'!$A$3:$A$504,0),2),""))),"")=0,"",IFERROR(INDIRECT(CONCATENATE("'UNITCOST ITEMS (Data Entry)'!C",IFERROR(SUM(MATCH(A254,'UNITCOST ITEMS (Data Entry)'!$A$3:$A$504,0),2),""))),""))</f>
        <v/>
      </c>
      <c r="L254" s="85" t="str">
        <f t="shared" ca="1" si="6"/>
        <v/>
      </c>
    </row>
    <row r="255" spans="1:12" s="72" customFormat="1" ht="15" customHeight="1" x14ac:dyDescent="0.25">
      <c r="A255" s="148">
        <f t="shared" si="7"/>
        <v>247</v>
      </c>
      <c r="B255" s="156" t="str">
        <f ca="1">IF(IFERROR(INDIRECT(CONCATENATE("'UNITCOST ITEMS (Data Entry)'!D",IFERROR(SUM(MATCH(A255,'UNITCOST ITEMS (Data Entry)'!$A$3:$A$504,0),2),""))),"")=0,"",IFERROR(INDIRECT(CONCATENATE("'UNITCOST ITEMS (Data Entry)'!D",IFERROR(SUM(MATCH(A255,'UNITCOST ITEMS (Data Entry)'!$A$3:$A$504,0),2),""))),""))</f>
        <v/>
      </c>
      <c r="C255" s="236" t="str">
        <f ca="1">IF(IFERROR(INDIRECT(CONCATENATE("'UNITCOST ITEMS (Data Entry)'!E",IFERROR(SUM(MATCH(A255,'UNITCOST ITEMS (Data Entry)'!$A$3:$A$504,0),2),""))),"")=0,"",IFERROR(INDIRECT(CONCATENATE("'UNITCOST ITEMS (Data Entry)'!E",IFERROR(SUM(MATCH(A255,'UNITCOST ITEMS (Data Entry)'!$A$3:$A$504,0),2),""))),""))</f>
        <v/>
      </c>
      <c r="D255" s="237"/>
      <c r="E255" s="159" t="str">
        <f ca="1">IF(IFERROR(INDIRECT(CONCATENATE("'UNITCOST ITEMS (Data Entry)'!F",IFERROR(SUM(MATCH(A255,'UNITCOST ITEMS (Data Entry)'!$A$3:$A$504,0),2),""))),"")=0,"",IFERROR(INDIRECT(CONCATENATE("'UNITCOST ITEMS (Data Entry)'!F",IFERROR(SUM(MATCH(A255,'UNITCOST ITEMS (Data Entry)'!$A$3:$A$504,0),2),""))),""))</f>
        <v/>
      </c>
      <c r="F255" s="159" t="str">
        <f ca="1">IF(IFERROR(INDIRECT(CONCATENATE("'UNITCOST ITEMS (Data Entry)'!G",IFERROR(SUM(MATCH(A255,'UNITCOST ITEMS (Data Entry)'!$A$3:$A$504,0),2),""))),"")=0,"",IFERROR(INDIRECT(CONCATENATE("'UNITCOST ITEMS (Data Entry)'!G",IFERROR(SUM(MATCH(A255,'UNITCOST ITEMS (Data Entry)'!$A$3:$A$504,0),2),""))),""))</f>
        <v/>
      </c>
      <c r="G255" s="152" t="str">
        <f ca="1">IF(IFERROR(INDIRECT(CONCATENATE("'UNITCOST ITEMS (Data Entry)'!H",IFERROR(SUM(MATCH(A255,'UNITCOST ITEMS (Data Entry)'!$A$3:$A$504,0),2),""))),"")=0,"",IFERROR(INDIRECT(CONCATENATE("'UNITCOST ITEMS (Data Entry)'!H",IFERROR(SUM(MATCH(A255,'UNITCOST ITEMS (Data Entry)'!$A$3:$A$504,0),2),""))),""))</f>
        <v/>
      </c>
      <c r="H255" s="152" t="str">
        <f ca="1">IF(IFERROR(INDIRECT(CONCATENATE("'UNITCOST ITEMS (Data Entry)'!I",IFERROR(SUM(MATCH(A255,'UNITCOST ITEMS (Data Entry)'!$A$3:$A$504,0),2),""))),"")=0,"",IFERROR(INDIRECT(CONCATENATE("'UNITCOST ITEMS (Data Entry)'!I",IFERROR(SUM(MATCH(A255,'UNITCOST ITEMS (Data Entry)'!$A$3:$A$504,0),2),""))),""))</f>
        <v/>
      </c>
      <c r="I255" s="153" t="str">
        <f ca="1">IF(K255=2,"",IF(IFERROR(INDIRECT(CONCATENATE("'UNITCOST ITEMS (Data Entry)'!J",IFERROR(SUM(MATCH(A255,'UNITCOST ITEMS (Data Entry)'!$A$3:$A$504,0),2),""))),"")=0,"",IFERROR(INDIRECT(CONCATENATE("'UNITCOST ITEMS (Data Entry)'!J",IFERROR(SUM(MATCH(A255,'UNITCOST ITEMS (Data Entry)'!$A$3:$A$504,0),2),""))),"")))</f>
        <v/>
      </c>
      <c r="J255" s="89"/>
      <c r="K255" s="149" t="str">
        <f ca="1">IF(IFERROR(INDIRECT(CONCATENATE("'UNITCOST ITEMS (Data Entry)'!C",IFERROR(SUM(MATCH(A255,'UNITCOST ITEMS (Data Entry)'!$A$3:$A$504,0),2),""))),"")=0,"",IFERROR(INDIRECT(CONCATENATE("'UNITCOST ITEMS (Data Entry)'!C",IFERROR(SUM(MATCH(A255,'UNITCOST ITEMS (Data Entry)'!$A$3:$A$504,0),2),""))),""))</f>
        <v/>
      </c>
      <c r="L255" s="85" t="str">
        <f t="shared" ca="1" si="6"/>
        <v/>
      </c>
    </row>
    <row r="256" spans="1:12" s="72" customFormat="1" ht="15" customHeight="1" x14ac:dyDescent="0.25">
      <c r="A256" s="148">
        <f t="shared" si="7"/>
        <v>248</v>
      </c>
      <c r="B256" s="156" t="str">
        <f ca="1">IF(IFERROR(INDIRECT(CONCATENATE("'UNITCOST ITEMS (Data Entry)'!D",IFERROR(SUM(MATCH(A256,'UNITCOST ITEMS (Data Entry)'!$A$3:$A$504,0),2),""))),"")=0,"",IFERROR(INDIRECT(CONCATENATE("'UNITCOST ITEMS (Data Entry)'!D",IFERROR(SUM(MATCH(A256,'UNITCOST ITEMS (Data Entry)'!$A$3:$A$504,0),2),""))),""))</f>
        <v/>
      </c>
      <c r="C256" s="236" t="str">
        <f ca="1">IF(IFERROR(INDIRECT(CONCATENATE("'UNITCOST ITEMS (Data Entry)'!E",IFERROR(SUM(MATCH(A256,'UNITCOST ITEMS (Data Entry)'!$A$3:$A$504,0),2),""))),"")=0,"",IFERROR(INDIRECT(CONCATENATE("'UNITCOST ITEMS (Data Entry)'!E",IFERROR(SUM(MATCH(A256,'UNITCOST ITEMS (Data Entry)'!$A$3:$A$504,0),2),""))),""))</f>
        <v/>
      </c>
      <c r="D256" s="237"/>
      <c r="E256" s="159" t="str">
        <f ca="1">IF(IFERROR(INDIRECT(CONCATENATE("'UNITCOST ITEMS (Data Entry)'!F",IFERROR(SUM(MATCH(A256,'UNITCOST ITEMS (Data Entry)'!$A$3:$A$504,0),2),""))),"")=0,"",IFERROR(INDIRECT(CONCATENATE("'UNITCOST ITEMS (Data Entry)'!F",IFERROR(SUM(MATCH(A256,'UNITCOST ITEMS (Data Entry)'!$A$3:$A$504,0),2),""))),""))</f>
        <v/>
      </c>
      <c r="F256" s="159" t="str">
        <f ca="1">IF(IFERROR(INDIRECT(CONCATENATE("'UNITCOST ITEMS (Data Entry)'!G",IFERROR(SUM(MATCH(A256,'UNITCOST ITEMS (Data Entry)'!$A$3:$A$504,0),2),""))),"")=0,"",IFERROR(INDIRECT(CONCATENATE("'UNITCOST ITEMS (Data Entry)'!G",IFERROR(SUM(MATCH(A256,'UNITCOST ITEMS (Data Entry)'!$A$3:$A$504,0),2),""))),""))</f>
        <v/>
      </c>
      <c r="G256" s="152" t="str">
        <f ca="1">IF(IFERROR(INDIRECT(CONCATENATE("'UNITCOST ITEMS (Data Entry)'!H",IFERROR(SUM(MATCH(A256,'UNITCOST ITEMS (Data Entry)'!$A$3:$A$504,0),2),""))),"")=0,"",IFERROR(INDIRECT(CONCATENATE("'UNITCOST ITEMS (Data Entry)'!H",IFERROR(SUM(MATCH(A256,'UNITCOST ITEMS (Data Entry)'!$A$3:$A$504,0),2),""))),""))</f>
        <v/>
      </c>
      <c r="H256" s="152" t="str">
        <f ca="1">IF(IFERROR(INDIRECT(CONCATENATE("'UNITCOST ITEMS (Data Entry)'!I",IFERROR(SUM(MATCH(A256,'UNITCOST ITEMS (Data Entry)'!$A$3:$A$504,0),2),""))),"")=0,"",IFERROR(INDIRECT(CONCATENATE("'UNITCOST ITEMS (Data Entry)'!I",IFERROR(SUM(MATCH(A256,'UNITCOST ITEMS (Data Entry)'!$A$3:$A$504,0),2),""))),""))</f>
        <v/>
      </c>
      <c r="I256" s="153" t="str">
        <f ca="1">IF(K256=2,"",IF(IFERROR(INDIRECT(CONCATENATE("'UNITCOST ITEMS (Data Entry)'!J",IFERROR(SUM(MATCH(A256,'UNITCOST ITEMS (Data Entry)'!$A$3:$A$504,0),2),""))),"")=0,"",IFERROR(INDIRECT(CONCATENATE("'UNITCOST ITEMS (Data Entry)'!J",IFERROR(SUM(MATCH(A256,'UNITCOST ITEMS (Data Entry)'!$A$3:$A$504,0),2),""))),"")))</f>
        <v/>
      </c>
      <c r="J256" s="89"/>
      <c r="K256" s="149" t="str">
        <f ca="1">IF(IFERROR(INDIRECT(CONCATENATE("'UNITCOST ITEMS (Data Entry)'!C",IFERROR(SUM(MATCH(A256,'UNITCOST ITEMS (Data Entry)'!$A$3:$A$504,0),2),""))),"")=0,"",IFERROR(INDIRECT(CONCATENATE("'UNITCOST ITEMS (Data Entry)'!C",IFERROR(SUM(MATCH(A256,'UNITCOST ITEMS (Data Entry)'!$A$3:$A$504,0),2),""))),""))</f>
        <v/>
      </c>
      <c r="L256" s="85" t="str">
        <f t="shared" ca="1" si="6"/>
        <v/>
      </c>
    </row>
    <row r="257" spans="1:12" s="72" customFormat="1" ht="15" customHeight="1" x14ac:dyDescent="0.25">
      <c r="A257" s="148">
        <f t="shared" si="7"/>
        <v>249</v>
      </c>
      <c r="B257" s="156" t="str">
        <f ca="1">IF(IFERROR(INDIRECT(CONCATENATE("'UNITCOST ITEMS (Data Entry)'!D",IFERROR(SUM(MATCH(A257,'UNITCOST ITEMS (Data Entry)'!$A$3:$A$504,0),2),""))),"")=0,"",IFERROR(INDIRECT(CONCATENATE("'UNITCOST ITEMS (Data Entry)'!D",IFERROR(SUM(MATCH(A257,'UNITCOST ITEMS (Data Entry)'!$A$3:$A$504,0),2),""))),""))</f>
        <v/>
      </c>
      <c r="C257" s="236" t="str">
        <f ca="1">IF(IFERROR(INDIRECT(CONCATENATE("'UNITCOST ITEMS (Data Entry)'!E",IFERROR(SUM(MATCH(A257,'UNITCOST ITEMS (Data Entry)'!$A$3:$A$504,0),2),""))),"")=0,"",IFERROR(INDIRECT(CONCATENATE("'UNITCOST ITEMS (Data Entry)'!E",IFERROR(SUM(MATCH(A257,'UNITCOST ITEMS (Data Entry)'!$A$3:$A$504,0),2),""))),""))</f>
        <v/>
      </c>
      <c r="D257" s="237"/>
      <c r="E257" s="159" t="str">
        <f ca="1">IF(IFERROR(INDIRECT(CONCATENATE("'UNITCOST ITEMS (Data Entry)'!F",IFERROR(SUM(MATCH(A257,'UNITCOST ITEMS (Data Entry)'!$A$3:$A$504,0),2),""))),"")=0,"",IFERROR(INDIRECT(CONCATENATE("'UNITCOST ITEMS (Data Entry)'!F",IFERROR(SUM(MATCH(A257,'UNITCOST ITEMS (Data Entry)'!$A$3:$A$504,0),2),""))),""))</f>
        <v/>
      </c>
      <c r="F257" s="159" t="str">
        <f ca="1">IF(IFERROR(INDIRECT(CONCATENATE("'UNITCOST ITEMS (Data Entry)'!G",IFERROR(SUM(MATCH(A257,'UNITCOST ITEMS (Data Entry)'!$A$3:$A$504,0),2),""))),"")=0,"",IFERROR(INDIRECT(CONCATENATE("'UNITCOST ITEMS (Data Entry)'!G",IFERROR(SUM(MATCH(A257,'UNITCOST ITEMS (Data Entry)'!$A$3:$A$504,0),2),""))),""))</f>
        <v/>
      </c>
      <c r="G257" s="152" t="str">
        <f ca="1">IF(IFERROR(INDIRECT(CONCATENATE("'UNITCOST ITEMS (Data Entry)'!H",IFERROR(SUM(MATCH(A257,'UNITCOST ITEMS (Data Entry)'!$A$3:$A$504,0),2),""))),"")=0,"",IFERROR(INDIRECT(CONCATENATE("'UNITCOST ITEMS (Data Entry)'!H",IFERROR(SUM(MATCH(A257,'UNITCOST ITEMS (Data Entry)'!$A$3:$A$504,0),2),""))),""))</f>
        <v/>
      </c>
      <c r="H257" s="152" t="str">
        <f ca="1">IF(IFERROR(INDIRECT(CONCATENATE("'UNITCOST ITEMS (Data Entry)'!I",IFERROR(SUM(MATCH(A257,'UNITCOST ITEMS (Data Entry)'!$A$3:$A$504,0),2),""))),"")=0,"",IFERROR(INDIRECT(CONCATENATE("'UNITCOST ITEMS (Data Entry)'!I",IFERROR(SUM(MATCH(A257,'UNITCOST ITEMS (Data Entry)'!$A$3:$A$504,0),2),""))),""))</f>
        <v/>
      </c>
      <c r="I257" s="153" t="str">
        <f ca="1">IF(K257=2,"",IF(IFERROR(INDIRECT(CONCATENATE("'UNITCOST ITEMS (Data Entry)'!J",IFERROR(SUM(MATCH(A257,'UNITCOST ITEMS (Data Entry)'!$A$3:$A$504,0),2),""))),"")=0,"",IFERROR(INDIRECT(CONCATENATE("'UNITCOST ITEMS (Data Entry)'!J",IFERROR(SUM(MATCH(A257,'UNITCOST ITEMS (Data Entry)'!$A$3:$A$504,0),2),""))),"")))</f>
        <v/>
      </c>
      <c r="J257" s="89"/>
      <c r="K257" s="149" t="str">
        <f ca="1">IF(IFERROR(INDIRECT(CONCATENATE("'UNITCOST ITEMS (Data Entry)'!C",IFERROR(SUM(MATCH(A257,'UNITCOST ITEMS (Data Entry)'!$A$3:$A$504,0),2),""))),"")=0,"",IFERROR(INDIRECT(CONCATENATE("'UNITCOST ITEMS (Data Entry)'!C",IFERROR(SUM(MATCH(A257,'UNITCOST ITEMS (Data Entry)'!$A$3:$A$504,0),2),""))),""))</f>
        <v/>
      </c>
      <c r="L257" s="85" t="str">
        <f t="shared" ca="1" si="6"/>
        <v/>
      </c>
    </row>
    <row r="258" spans="1:12" s="72" customFormat="1" ht="15" customHeight="1" x14ac:dyDescent="0.25">
      <c r="A258" s="148">
        <f t="shared" si="7"/>
        <v>250</v>
      </c>
      <c r="B258" s="156" t="str">
        <f ca="1">IF(IFERROR(INDIRECT(CONCATENATE("'UNITCOST ITEMS (Data Entry)'!D",IFERROR(SUM(MATCH(A258,'UNITCOST ITEMS (Data Entry)'!$A$3:$A$504,0),2),""))),"")=0,"",IFERROR(INDIRECT(CONCATENATE("'UNITCOST ITEMS (Data Entry)'!D",IFERROR(SUM(MATCH(A258,'UNITCOST ITEMS (Data Entry)'!$A$3:$A$504,0),2),""))),""))</f>
        <v/>
      </c>
      <c r="C258" s="236" t="str">
        <f ca="1">IF(IFERROR(INDIRECT(CONCATENATE("'UNITCOST ITEMS (Data Entry)'!E",IFERROR(SUM(MATCH(A258,'UNITCOST ITEMS (Data Entry)'!$A$3:$A$504,0),2),""))),"")=0,"",IFERROR(INDIRECT(CONCATENATE("'UNITCOST ITEMS (Data Entry)'!E",IFERROR(SUM(MATCH(A258,'UNITCOST ITEMS (Data Entry)'!$A$3:$A$504,0),2),""))),""))</f>
        <v/>
      </c>
      <c r="D258" s="237"/>
      <c r="E258" s="159" t="str">
        <f ca="1">IF(IFERROR(INDIRECT(CONCATENATE("'UNITCOST ITEMS (Data Entry)'!F",IFERROR(SUM(MATCH(A258,'UNITCOST ITEMS (Data Entry)'!$A$3:$A$504,0),2),""))),"")=0,"",IFERROR(INDIRECT(CONCATENATE("'UNITCOST ITEMS (Data Entry)'!F",IFERROR(SUM(MATCH(A258,'UNITCOST ITEMS (Data Entry)'!$A$3:$A$504,0),2),""))),""))</f>
        <v/>
      </c>
      <c r="F258" s="159" t="str">
        <f ca="1">IF(IFERROR(INDIRECT(CONCATENATE("'UNITCOST ITEMS (Data Entry)'!G",IFERROR(SUM(MATCH(A258,'UNITCOST ITEMS (Data Entry)'!$A$3:$A$504,0),2),""))),"")=0,"",IFERROR(INDIRECT(CONCATENATE("'UNITCOST ITEMS (Data Entry)'!G",IFERROR(SUM(MATCH(A258,'UNITCOST ITEMS (Data Entry)'!$A$3:$A$504,0),2),""))),""))</f>
        <v/>
      </c>
      <c r="G258" s="152" t="str">
        <f ca="1">IF(IFERROR(INDIRECT(CONCATENATE("'UNITCOST ITEMS (Data Entry)'!H",IFERROR(SUM(MATCH(A258,'UNITCOST ITEMS (Data Entry)'!$A$3:$A$504,0),2),""))),"")=0,"",IFERROR(INDIRECT(CONCATENATE("'UNITCOST ITEMS (Data Entry)'!H",IFERROR(SUM(MATCH(A258,'UNITCOST ITEMS (Data Entry)'!$A$3:$A$504,0),2),""))),""))</f>
        <v/>
      </c>
      <c r="H258" s="152" t="str">
        <f ca="1">IF(IFERROR(INDIRECT(CONCATENATE("'UNITCOST ITEMS (Data Entry)'!I",IFERROR(SUM(MATCH(A258,'UNITCOST ITEMS (Data Entry)'!$A$3:$A$504,0),2),""))),"")=0,"",IFERROR(INDIRECT(CONCATENATE("'UNITCOST ITEMS (Data Entry)'!I",IFERROR(SUM(MATCH(A258,'UNITCOST ITEMS (Data Entry)'!$A$3:$A$504,0),2),""))),""))</f>
        <v/>
      </c>
      <c r="I258" s="153" t="str">
        <f ca="1">IF(K258=2,"",IF(IFERROR(INDIRECT(CONCATENATE("'UNITCOST ITEMS (Data Entry)'!J",IFERROR(SUM(MATCH(A258,'UNITCOST ITEMS (Data Entry)'!$A$3:$A$504,0),2),""))),"")=0,"",IFERROR(INDIRECT(CONCATENATE("'UNITCOST ITEMS (Data Entry)'!J",IFERROR(SUM(MATCH(A258,'UNITCOST ITEMS (Data Entry)'!$A$3:$A$504,0),2),""))),"")))</f>
        <v/>
      </c>
      <c r="J258" s="89"/>
      <c r="K258" s="149" t="str">
        <f ca="1">IF(IFERROR(INDIRECT(CONCATENATE("'UNITCOST ITEMS (Data Entry)'!C",IFERROR(SUM(MATCH(A258,'UNITCOST ITEMS (Data Entry)'!$A$3:$A$504,0),2),""))),"")=0,"",IFERROR(INDIRECT(CONCATENATE("'UNITCOST ITEMS (Data Entry)'!C",IFERROR(SUM(MATCH(A258,'UNITCOST ITEMS (Data Entry)'!$A$3:$A$504,0),2),""))),""))</f>
        <v/>
      </c>
      <c r="L258" s="85" t="str">
        <f t="shared" ca="1" si="6"/>
        <v/>
      </c>
    </row>
    <row r="259" spans="1:12" s="72" customFormat="1" ht="15" customHeight="1" x14ac:dyDescent="0.25">
      <c r="A259" s="148">
        <f t="shared" si="7"/>
        <v>251</v>
      </c>
      <c r="B259" s="156" t="str">
        <f ca="1">IF(IFERROR(INDIRECT(CONCATENATE("'UNITCOST ITEMS (Data Entry)'!D",IFERROR(SUM(MATCH(A259,'UNITCOST ITEMS (Data Entry)'!$A$3:$A$504,0),2),""))),"")=0,"",IFERROR(INDIRECT(CONCATENATE("'UNITCOST ITEMS (Data Entry)'!D",IFERROR(SUM(MATCH(A259,'UNITCOST ITEMS (Data Entry)'!$A$3:$A$504,0),2),""))),""))</f>
        <v/>
      </c>
      <c r="C259" s="236" t="str">
        <f ca="1">IF(IFERROR(INDIRECT(CONCATENATE("'UNITCOST ITEMS (Data Entry)'!E",IFERROR(SUM(MATCH(A259,'UNITCOST ITEMS (Data Entry)'!$A$3:$A$504,0),2),""))),"")=0,"",IFERROR(INDIRECT(CONCATENATE("'UNITCOST ITEMS (Data Entry)'!E",IFERROR(SUM(MATCH(A259,'UNITCOST ITEMS (Data Entry)'!$A$3:$A$504,0),2),""))),""))</f>
        <v/>
      </c>
      <c r="D259" s="237"/>
      <c r="E259" s="159" t="str">
        <f ca="1">IF(IFERROR(INDIRECT(CONCATENATE("'UNITCOST ITEMS (Data Entry)'!F",IFERROR(SUM(MATCH(A259,'UNITCOST ITEMS (Data Entry)'!$A$3:$A$504,0),2),""))),"")=0,"",IFERROR(INDIRECT(CONCATENATE("'UNITCOST ITEMS (Data Entry)'!F",IFERROR(SUM(MATCH(A259,'UNITCOST ITEMS (Data Entry)'!$A$3:$A$504,0),2),""))),""))</f>
        <v/>
      </c>
      <c r="F259" s="159" t="str">
        <f ca="1">IF(IFERROR(INDIRECT(CONCATENATE("'UNITCOST ITEMS (Data Entry)'!G",IFERROR(SUM(MATCH(A259,'UNITCOST ITEMS (Data Entry)'!$A$3:$A$504,0),2),""))),"")=0,"",IFERROR(INDIRECT(CONCATENATE("'UNITCOST ITEMS (Data Entry)'!G",IFERROR(SUM(MATCH(A259,'UNITCOST ITEMS (Data Entry)'!$A$3:$A$504,0),2),""))),""))</f>
        <v/>
      </c>
      <c r="G259" s="152" t="str">
        <f ca="1">IF(IFERROR(INDIRECT(CONCATENATE("'UNITCOST ITEMS (Data Entry)'!H",IFERROR(SUM(MATCH(A259,'UNITCOST ITEMS (Data Entry)'!$A$3:$A$504,0),2),""))),"")=0,"",IFERROR(INDIRECT(CONCATENATE("'UNITCOST ITEMS (Data Entry)'!H",IFERROR(SUM(MATCH(A259,'UNITCOST ITEMS (Data Entry)'!$A$3:$A$504,0),2),""))),""))</f>
        <v/>
      </c>
      <c r="H259" s="152" t="str">
        <f ca="1">IF(IFERROR(INDIRECT(CONCATENATE("'UNITCOST ITEMS (Data Entry)'!I",IFERROR(SUM(MATCH(A259,'UNITCOST ITEMS (Data Entry)'!$A$3:$A$504,0),2),""))),"")=0,"",IFERROR(INDIRECT(CONCATENATE("'UNITCOST ITEMS (Data Entry)'!I",IFERROR(SUM(MATCH(A259,'UNITCOST ITEMS (Data Entry)'!$A$3:$A$504,0),2),""))),""))</f>
        <v/>
      </c>
      <c r="I259" s="153" t="str">
        <f ca="1">IF(K259=2,"",IF(IFERROR(INDIRECT(CONCATENATE("'UNITCOST ITEMS (Data Entry)'!J",IFERROR(SUM(MATCH(A259,'UNITCOST ITEMS (Data Entry)'!$A$3:$A$504,0),2),""))),"")=0,"",IFERROR(INDIRECT(CONCATENATE("'UNITCOST ITEMS (Data Entry)'!J",IFERROR(SUM(MATCH(A259,'UNITCOST ITEMS (Data Entry)'!$A$3:$A$504,0),2),""))),"")))</f>
        <v/>
      </c>
      <c r="J259" s="89"/>
      <c r="K259" s="149" t="str">
        <f ca="1">IF(IFERROR(INDIRECT(CONCATENATE("'UNITCOST ITEMS (Data Entry)'!C",IFERROR(SUM(MATCH(A259,'UNITCOST ITEMS (Data Entry)'!$A$3:$A$504,0),2),""))),"")=0,"",IFERROR(INDIRECT(CONCATENATE("'UNITCOST ITEMS (Data Entry)'!C",IFERROR(SUM(MATCH(A259,'UNITCOST ITEMS (Data Entry)'!$A$3:$A$504,0),2),""))),""))</f>
        <v/>
      </c>
      <c r="L259" s="85" t="str">
        <f t="shared" ca="1" si="6"/>
        <v/>
      </c>
    </row>
    <row r="260" spans="1:12" s="72" customFormat="1" ht="15" customHeight="1" x14ac:dyDescent="0.25">
      <c r="A260" s="148">
        <f t="shared" si="7"/>
        <v>252</v>
      </c>
      <c r="B260" s="156" t="str">
        <f ca="1">IF(IFERROR(INDIRECT(CONCATENATE("'UNITCOST ITEMS (Data Entry)'!D",IFERROR(SUM(MATCH(A260,'UNITCOST ITEMS (Data Entry)'!$A$3:$A$504,0),2),""))),"")=0,"",IFERROR(INDIRECT(CONCATENATE("'UNITCOST ITEMS (Data Entry)'!D",IFERROR(SUM(MATCH(A260,'UNITCOST ITEMS (Data Entry)'!$A$3:$A$504,0),2),""))),""))</f>
        <v/>
      </c>
      <c r="C260" s="236" t="str">
        <f ca="1">IF(IFERROR(INDIRECT(CONCATENATE("'UNITCOST ITEMS (Data Entry)'!E",IFERROR(SUM(MATCH(A260,'UNITCOST ITEMS (Data Entry)'!$A$3:$A$504,0),2),""))),"")=0,"",IFERROR(INDIRECT(CONCATENATE("'UNITCOST ITEMS (Data Entry)'!E",IFERROR(SUM(MATCH(A260,'UNITCOST ITEMS (Data Entry)'!$A$3:$A$504,0),2),""))),""))</f>
        <v/>
      </c>
      <c r="D260" s="237"/>
      <c r="E260" s="159" t="str">
        <f ca="1">IF(IFERROR(INDIRECT(CONCATENATE("'UNITCOST ITEMS (Data Entry)'!F",IFERROR(SUM(MATCH(A260,'UNITCOST ITEMS (Data Entry)'!$A$3:$A$504,0),2),""))),"")=0,"",IFERROR(INDIRECT(CONCATENATE("'UNITCOST ITEMS (Data Entry)'!F",IFERROR(SUM(MATCH(A260,'UNITCOST ITEMS (Data Entry)'!$A$3:$A$504,0),2),""))),""))</f>
        <v/>
      </c>
      <c r="F260" s="159" t="str">
        <f ca="1">IF(IFERROR(INDIRECT(CONCATENATE("'UNITCOST ITEMS (Data Entry)'!G",IFERROR(SUM(MATCH(A260,'UNITCOST ITEMS (Data Entry)'!$A$3:$A$504,0),2),""))),"")=0,"",IFERROR(INDIRECT(CONCATENATE("'UNITCOST ITEMS (Data Entry)'!G",IFERROR(SUM(MATCH(A260,'UNITCOST ITEMS (Data Entry)'!$A$3:$A$504,0),2),""))),""))</f>
        <v/>
      </c>
      <c r="G260" s="152" t="str">
        <f ca="1">IF(IFERROR(INDIRECT(CONCATENATE("'UNITCOST ITEMS (Data Entry)'!H",IFERROR(SUM(MATCH(A260,'UNITCOST ITEMS (Data Entry)'!$A$3:$A$504,0),2),""))),"")=0,"",IFERROR(INDIRECT(CONCATENATE("'UNITCOST ITEMS (Data Entry)'!H",IFERROR(SUM(MATCH(A260,'UNITCOST ITEMS (Data Entry)'!$A$3:$A$504,0),2),""))),""))</f>
        <v/>
      </c>
      <c r="H260" s="152" t="str">
        <f ca="1">IF(IFERROR(INDIRECT(CONCATENATE("'UNITCOST ITEMS (Data Entry)'!I",IFERROR(SUM(MATCH(A260,'UNITCOST ITEMS (Data Entry)'!$A$3:$A$504,0),2),""))),"")=0,"",IFERROR(INDIRECT(CONCATENATE("'UNITCOST ITEMS (Data Entry)'!I",IFERROR(SUM(MATCH(A260,'UNITCOST ITEMS (Data Entry)'!$A$3:$A$504,0),2),""))),""))</f>
        <v/>
      </c>
      <c r="I260" s="153" t="str">
        <f ca="1">IF(K260=2,"",IF(IFERROR(INDIRECT(CONCATENATE("'UNITCOST ITEMS (Data Entry)'!J",IFERROR(SUM(MATCH(A260,'UNITCOST ITEMS (Data Entry)'!$A$3:$A$504,0),2),""))),"")=0,"",IFERROR(INDIRECT(CONCATENATE("'UNITCOST ITEMS (Data Entry)'!J",IFERROR(SUM(MATCH(A260,'UNITCOST ITEMS (Data Entry)'!$A$3:$A$504,0),2),""))),"")))</f>
        <v/>
      </c>
      <c r="J260" s="89"/>
      <c r="K260" s="149" t="str">
        <f ca="1">IF(IFERROR(INDIRECT(CONCATENATE("'UNITCOST ITEMS (Data Entry)'!C",IFERROR(SUM(MATCH(A260,'UNITCOST ITEMS (Data Entry)'!$A$3:$A$504,0),2),""))),"")=0,"",IFERROR(INDIRECT(CONCATENATE("'UNITCOST ITEMS (Data Entry)'!C",IFERROR(SUM(MATCH(A260,'UNITCOST ITEMS (Data Entry)'!$A$3:$A$504,0),2),""))),""))</f>
        <v/>
      </c>
      <c r="L260" s="85" t="str">
        <f t="shared" ca="1" si="6"/>
        <v/>
      </c>
    </row>
    <row r="261" spans="1:12" s="72" customFormat="1" ht="15" customHeight="1" x14ac:dyDescent="0.25">
      <c r="A261" s="148">
        <f t="shared" si="7"/>
        <v>253</v>
      </c>
      <c r="B261" s="156" t="str">
        <f ca="1">IF(IFERROR(INDIRECT(CONCATENATE("'UNITCOST ITEMS (Data Entry)'!D",IFERROR(SUM(MATCH(A261,'UNITCOST ITEMS (Data Entry)'!$A$3:$A$504,0),2),""))),"")=0,"",IFERROR(INDIRECT(CONCATENATE("'UNITCOST ITEMS (Data Entry)'!D",IFERROR(SUM(MATCH(A261,'UNITCOST ITEMS (Data Entry)'!$A$3:$A$504,0),2),""))),""))</f>
        <v/>
      </c>
      <c r="C261" s="236" t="str">
        <f ca="1">IF(IFERROR(INDIRECT(CONCATENATE("'UNITCOST ITEMS (Data Entry)'!E",IFERROR(SUM(MATCH(A261,'UNITCOST ITEMS (Data Entry)'!$A$3:$A$504,0),2),""))),"")=0,"",IFERROR(INDIRECT(CONCATENATE("'UNITCOST ITEMS (Data Entry)'!E",IFERROR(SUM(MATCH(A261,'UNITCOST ITEMS (Data Entry)'!$A$3:$A$504,0),2),""))),""))</f>
        <v/>
      </c>
      <c r="D261" s="237"/>
      <c r="E261" s="159" t="str">
        <f ca="1">IF(IFERROR(INDIRECT(CONCATENATE("'UNITCOST ITEMS (Data Entry)'!F",IFERROR(SUM(MATCH(A261,'UNITCOST ITEMS (Data Entry)'!$A$3:$A$504,0),2),""))),"")=0,"",IFERROR(INDIRECT(CONCATENATE("'UNITCOST ITEMS (Data Entry)'!F",IFERROR(SUM(MATCH(A261,'UNITCOST ITEMS (Data Entry)'!$A$3:$A$504,0),2),""))),""))</f>
        <v/>
      </c>
      <c r="F261" s="159" t="str">
        <f ca="1">IF(IFERROR(INDIRECT(CONCATENATE("'UNITCOST ITEMS (Data Entry)'!G",IFERROR(SUM(MATCH(A261,'UNITCOST ITEMS (Data Entry)'!$A$3:$A$504,0),2),""))),"")=0,"",IFERROR(INDIRECT(CONCATENATE("'UNITCOST ITEMS (Data Entry)'!G",IFERROR(SUM(MATCH(A261,'UNITCOST ITEMS (Data Entry)'!$A$3:$A$504,0),2),""))),""))</f>
        <v/>
      </c>
      <c r="G261" s="152" t="str">
        <f ca="1">IF(IFERROR(INDIRECT(CONCATENATE("'UNITCOST ITEMS (Data Entry)'!H",IFERROR(SUM(MATCH(A261,'UNITCOST ITEMS (Data Entry)'!$A$3:$A$504,0),2),""))),"")=0,"",IFERROR(INDIRECT(CONCATENATE("'UNITCOST ITEMS (Data Entry)'!H",IFERROR(SUM(MATCH(A261,'UNITCOST ITEMS (Data Entry)'!$A$3:$A$504,0),2),""))),""))</f>
        <v/>
      </c>
      <c r="H261" s="152" t="str">
        <f ca="1">IF(IFERROR(INDIRECT(CONCATENATE("'UNITCOST ITEMS (Data Entry)'!I",IFERROR(SUM(MATCH(A261,'UNITCOST ITEMS (Data Entry)'!$A$3:$A$504,0),2),""))),"")=0,"",IFERROR(INDIRECT(CONCATENATE("'UNITCOST ITEMS (Data Entry)'!I",IFERROR(SUM(MATCH(A261,'UNITCOST ITEMS (Data Entry)'!$A$3:$A$504,0),2),""))),""))</f>
        <v/>
      </c>
      <c r="I261" s="153" t="str">
        <f ca="1">IF(K261=2,"",IF(IFERROR(INDIRECT(CONCATENATE("'UNITCOST ITEMS (Data Entry)'!J",IFERROR(SUM(MATCH(A261,'UNITCOST ITEMS (Data Entry)'!$A$3:$A$504,0),2),""))),"")=0,"",IFERROR(INDIRECT(CONCATENATE("'UNITCOST ITEMS (Data Entry)'!J",IFERROR(SUM(MATCH(A261,'UNITCOST ITEMS (Data Entry)'!$A$3:$A$504,0),2),""))),"")))</f>
        <v/>
      </c>
      <c r="J261" s="89"/>
      <c r="K261" s="149" t="str">
        <f ca="1">IF(IFERROR(INDIRECT(CONCATENATE("'UNITCOST ITEMS (Data Entry)'!C",IFERROR(SUM(MATCH(A261,'UNITCOST ITEMS (Data Entry)'!$A$3:$A$504,0),2),""))),"")=0,"",IFERROR(INDIRECT(CONCATENATE("'UNITCOST ITEMS (Data Entry)'!C",IFERROR(SUM(MATCH(A261,'UNITCOST ITEMS (Data Entry)'!$A$3:$A$504,0),2),""))),""))</f>
        <v/>
      </c>
      <c r="L261" s="85" t="str">
        <f t="shared" ca="1" si="6"/>
        <v/>
      </c>
    </row>
    <row r="262" spans="1:12" s="72" customFormat="1" ht="15" customHeight="1" x14ac:dyDescent="0.25">
      <c r="A262" s="148">
        <f t="shared" si="7"/>
        <v>254</v>
      </c>
      <c r="B262" s="156" t="str">
        <f ca="1">IF(IFERROR(INDIRECT(CONCATENATE("'UNITCOST ITEMS (Data Entry)'!D",IFERROR(SUM(MATCH(A262,'UNITCOST ITEMS (Data Entry)'!$A$3:$A$504,0),2),""))),"")=0,"",IFERROR(INDIRECT(CONCATENATE("'UNITCOST ITEMS (Data Entry)'!D",IFERROR(SUM(MATCH(A262,'UNITCOST ITEMS (Data Entry)'!$A$3:$A$504,0),2),""))),""))</f>
        <v/>
      </c>
      <c r="C262" s="236" t="str">
        <f ca="1">IF(IFERROR(INDIRECT(CONCATENATE("'UNITCOST ITEMS (Data Entry)'!E",IFERROR(SUM(MATCH(A262,'UNITCOST ITEMS (Data Entry)'!$A$3:$A$504,0),2),""))),"")=0,"",IFERROR(INDIRECT(CONCATENATE("'UNITCOST ITEMS (Data Entry)'!E",IFERROR(SUM(MATCH(A262,'UNITCOST ITEMS (Data Entry)'!$A$3:$A$504,0),2),""))),""))</f>
        <v/>
      </c>
      <c r="D262" s="237"/>
      <c r="E262" s="159" t="str">
        <f ca="1">IF(IFERROR(INDIRECT(CONCATENATE("'UNITCOST ITEMS (Data Entry)'!F",IFERROR(SUM(MATCH(A262,'UNITCOST ITEMS (Data Entry)'!$A$3:$A$504,0),2),""))),"")=0,"",IFERROR(INDIRECT(CONCATENATE("'UNITCOST ITEMS (Data Entry)'!F",IFERROR(SUM(MATCH(A262,'UNITCOST ITEMS (Data Entry)'!$A$3:$A$504,0),2),""))),""))</f>
        <v/>
      </c>
      <c r="F262" s="159" t="str">
        <f ca="1">IF(IFERROR(INDIRECT(CONCATENATE("'UNITCOST ITEMS (Data Entry)'!G",IFERROR(SUM(MATCH(A262,'UNITCOST ITEMS (Data Entry)'!$A$3:$A$504,0),2),""))),"")=0,"",IFERROR(INDIRECT(CONCATENATE("'UNITCOST ITEMS (Data Entry)'!G",IFERROR(SUM(MATCH(A262,'UNITCOST ITEMS (Data Entry)'!$A$3:$A$504,0),2),""))),""))</f>
        <v/>
      </c>
      <c r="G262" s="152" t="str">
        <f ca="1">IF(IFERROR(INDIRECT(CONCATENATE("'UNITCOST ITEMS (Data Entry)'!H",IFERROR(SUM(MATCH(A262,'UNITCOST ITEMS (Data Entry)'!$A$3:$A$504,0),2),""))),"")=0,"",IFERROR(INDIRECT(CONCATENATE("'UNITCOST ITEMS (Data Entry)'!H",IFERROR(SUM(MATCH(A262,'UNITCOST ITEMS (Data Entry)'!$A$3:$A$504,0),2),""))),""))</f>
        <v/>
      </c>
      <c r="H262" s="152" t="str">
        <f ca="1">IF(IFERROR(INDIRECT(CONCATENATE("'UNITCOST ITEMS (Data Entry)'!I",IFERROR(SUM(MATCH(A262,'UNITCOST ITEMS (Data Entry)'!$A$3:$A$504,0),2),""))),"")=0,"",IFERROR(INDIRECT(CONCATENATE("'UNITCOST ITEMS (Data Entry)'!I",IFERROR(SUM(MATCH(A262,'UNITCOST ITEMS (Data Entry)'!$A$3:$A$504,0),2),""))),""))</f>
        <v/>
      </c>
      <c r="I262" s="153" t="str">
        <f ca="1">IF(K262=2,"",IF(IFERROR(INDIRECT(CONCATENATE("'UNITCOST ITEMS (Data Entry)'!J",IFERROR(SUM(MATCH(A262,'UNITCOST ITEMS (Data Entry)'!$A$3:$A$504,0),2),""))),"")=0,"",IFERROR(INDIRECT(CONCATENATE("'UNITCOST ITEMS (Data Entry)'!J",IFERROR(SUM(MATCH(A262,'UNITCOST ITEMS (Data Entry)'!$A$3:$A$504,0),2),""))),"")))</f>
        <v/>
      </c>
      <c r="J262" s="89"/>
      <c r="K262" s="149" t="str">
        <f ca="1">IF(IFERROR(INDIRECT(CONCATENATE("'UNITCOST ITEMS (Data Entry)'!C",IFERROR(SUM(MATCH(A262,'UNITCOST ITEMS (Data Entry)'!$A$3:$A$504,0),2),""))),"")=0,"",IFERROR(INDIRECT(CONCATENATE("'UNITCOST ITEMS (Data Entry)'!C",IFERROR(SUM(MATCH(A262,'UNITCOST ITEMS (Data Entry)'!$A$3:$A$504,0),2),""))),""))</f>
        <v/>
      </c>
      <c r="L262" s="85" t="str">
        <f t="shared" ca="1" si="6"/>
        <v/>
      </c>
    </row>
    <row r="263" spans="1:12" s="72" customFormat="1" ht="15" customHeight="1" x14ac:dyDescent="0.25">
      <c r="A263" s="148">
        <f t="shared" si="7"/>
        <v>255</v>
      </c>
      <c r="B263" s="156" t="str">
        <f ca="1">IF(IFERROR(INDIRECT(CONCATENATE("'UNITCOST ITEMS (Data Entry)'!D",IFERROR(SUM(MATCH(A263,'UNITCOST ITEMS (Data Entry)'!$A$3:$A$504,0),2),""))),"")=0,"",IFERROR(INDIRECT(CONCATENATE("'UNITCOST ITEMS (Data Entry)'!D",IFERROR(SUM(MATCH(A263,'UNITCOST ITEMS (Data Entry)'!$A$3:$A$504,0),2),""))),""))</f>
        <v/>
      </c>
      <c r="C263" s="236" t="str">
        <f ca="1">IF(IFERROR(INDIRECT(CONCATENATE("'UNITCOST ITEMS (Data Entry)'!E",IFERROR(SUM(MATCH(A263,'UNITCOST ITEMS (Data Entry)'!$A$3:$A$504,0),2),""))),"")=0,"",IFERROR(INDIRECT(CONCATENATE("'UNITCOST ITEMS (Data Entry)'!E",IFERROR(SUM(MATCH(A263,'UNITCOST ITEMS (Data Entry)'!$A$3:$A$504,0),2),""))),""))</f>
        <v/>
      </c>
      <c r="D263" s="237"/>
      <c r="E263" s="159" t="str">
        <f ca="1">IF(IFERROR(INDIRECT(CONCATENATE("'UNITCOST ITEMS (Data Entry)'!F",IFERROR(SUM(MATCH(A263,'UNITCOST ITEMS (Data Entry)'!$A$3:$A$504,0),2),""))),"")=0,"",IFERROR(INDIRECT(CONCATENATE("'UNITCOST ITEMS (Data Entry)'!F",IFERROR(SUM(MATCH(A263,'UNITCOST ITEMS (Data Entry)'!$A$3:$A$504,0),2),""))),""))</f>
        <v/>
      </c>
      <c r="F263" s="159" t="str">
        <f ca="1">IF(IFERROR(INDIRECT(CONCATENATE("'UNITCOST ITEMS (Data Entry)'!G",IFERROR(SUM(MATCH(A263,'UNITCOST ITEMS (Data Entry)'!$A$3:$A$504,0),2),""))),"")=0,"",IFERROR(INDIRECT(CONCATENATE("'UNITCOST ITEMS (Data Entry)'!G",IFERROR(SUM(MATCH(A263,'UNITCOST ITEMS (Data Entry)'!$A$3:$A$504,0),2),""))),""))</f>
        <v/>
      </c>
      <c r="G263" s="152" t="str">
        <f ca="1">IF(IFERROR(INDIRECT(CONCATENATE("'UNITCOST ITEMS (Data Entry)'!H",IFERROR(SUM(MATCH(A263,'UNITCOST ITEMS (Data Entry)'!$A$3:$A$504,0),2),""))),"")=0,"",IFERROR(INDIRECT(CONCATENATE("'UNITCOST ITEMS (Data Entry)'!H",IFERROR(SUM(MATCH(A263,'UNITCOST ITEMS (Data Entry)'!$A$3:$A$504,0),2),""))),""))</f>
        <v/>
      </c>
      <c r="H263" s="152" t="str">
        <f ca="1">IF(IFERROR(INDIRECT(CONCATENATE("'UNITCOST ITEMS (Data Entry)'!I",IFERROR(SUM(MATCH(A263,'UNITCOST ITEMS (Data Entry)'!$A$3:$A$504,0),2),""))),"")=0,"",IFERROR(INDIRECT(CONCATENATE("'UNITCOST ITEMS (Data Entry)'!I",IFERROR(SUM(MATCH(A263,'UNITCOST ITEMS (Data Entry)'!$A$3:$A$504,0),2),""))),""))</f>
        <v/>
      </c>
      <c r="I263" s="153" t="str">
        <f ca="1">IF(K263=2,"",IF(IFERROR(INDIRECT(CONCATENATE("'UNITCOST ITEMS (Data Entry)'!J",IFERROR(SUM(MATCH(A263,'UNITCOST ITEMS (Data Entry)'!$A$3:$A$504,0),2),""))),"")=0,"",IFERROR(INDIRECT(CONCATENATE("'UNITCOST ITEMS (Data Entry)'!J",IFERROR(SUM(MATCH(A263,'UNITCOST ITEMS (Data Entry)'!$A$3:$A$504,0),2),""))),"")))</f>
        <v/>
      </c>
      <c r="J263" s="89"/>
      <c r="K263" s="149" t="str">
        <f ca="1">IF(IFERROR(INDIRECT(CONCATENATE("'UNITCOST ITEMS (Data Entry)'!C",IFERROR(SUM(MATCH(A263,'UNITCOST ITEMS (Data Entry)'!$A$3:$A$504,0),2),""))),"")=0,"",IFERROR(INDIRECT(CONCATENATE("'UNITCOST ITEMS (Data Entry)'!C",IFERROR(SUM(MATCH(A263,'UNITCOST ITEMS (Data Entry)'!$A$3:$A$504,0),2),""))),""))</f>
        <v/>
      </c>
      <c r="L263" s="85" t="str">
        <f t="shared" ca="1" si="6"/>
        <v/>
      </c>
    </row>
    <row r="264" spans="1:12" s="72" customFormat="1" ht="15" customHeight="1" x14ac:dyDescent="0.25">
      <c r="A264" s="148">
        <f t="shared" si="7"/>
        <v>256</v>
      </c>
      <c r="B264" s="156" t="str">
        <f ca="1">IF(IFERROR(INDIRECT(CONCATENATE("'UNITCOST ITEMS (Data Entry)'!D",IFERROR(SUM(MATCH(A264,'UNITCOST ITEMS (Data Entry)'!$A$3:$A$504,0),2),""))),"")=0,"",IFERROR(INDIRECT(CONCATENATE("'UNITCOST ITEMS (Data Entry)'!D",IFERROR(SUM(MATCH(A264,'UNITCOST ITEMS (Data Entry)'!$A$3:$A$504,0),2),""))),""))</f>
        <v/>
      </c>
      <c r="C264" s="236" t="str">
        <f ca="1">IF(IFERROR(INDIRECT(CONCATENATE("'UNITCOST ITEMS (Data Entry)'!E",IFERROR(SUM(MATCH(A264,'UNITCOST ITEMS (Data Entry)'!$A$3:$A$504,0),2),""))),"")=0,"",IFERROR(INDIRECT(CONCATENATE("'UNITCOST ITEMS (Data Entry)'!E",IFERROR(SUM(MATCH(A264,'UNITCOST ITEMS (Data Entry)'!$A$3:$A$504,0),2),""))),""))</f>
        <v/>
      </c>
      <c r="D264" s="237"/>
      <c r="E264" s="159" t="str">
        <f ca="1">IF(IFERROR(INDIRECT(CONCATENATE("'UNITCOST ITEMS (Data Entry)'!F",IFERROR(SUM(MATCH(A264,'UNITCOST ITEMS (Data Entry)'!$A$3:$A$504,0),2),""))),"")=0,"",IFERROR(INDIRECT(CONCATENATE("'UNITCOST ITEMS (Data Entry)'!F",IFERROR(SUM(MATCH(A264,'UNITCOST ITEMS (Data Entry)'!$A$3:$A$504,0),2),""))),""))</f>
        <v/>
      </c>
      <c r="F264" s="159" t="str">
        <f ca="1">IF(IFERROR(INDIRECT(CONCATENATE("'UNITCOST ITEMS (Data Entry)'!G",IFERROR(SUM(MATCH(A264,'UNITCOST ITEMS (Data Entry)'!$A$3:$A$504,0),2),""))),"")=0,"",IFERROR(INDIRECT(CONCATENATE("'UNITCOST ITEMS (Data Entry)'!G",IFERROR(SUM(MATCH(A264,'UNITCOST ITEMS (Data Entry)'!$A$3:$A$504,0),2),""))),""))</f>
        <v/>
      </c>
      <c r="G264" s="152" t="str">
        <f ca="1">IF(IFERROR(INDIRECT(CONCATENATE("'UNITCOST ITEMS (Data Entry)'!H",IFERROR(SUM(MATCH(A264,'UNITCOST ITEMS (Data Entry)'!$A$3:$A$504,0),2),""))),"")=0,"",IFERROR(INDIRECT(CONCATENATE("'UNITCOST ITEMS (Data Entry)'!H",IFERROR(SUM(MATCH(A264,'UNITCOST ITEMS (Data Entry)'!$A$3:$A$504,0),2),""))),""))</f>
        <v/>
      </c>
      <c r="H264" s="152" t="str">
        <f ca="1">IF(IFERROR(INDIRECT(CONCATENATE("'UNITCOST ITEMS (Data Entry)'!I",IFERROR(SUM(MATCH(A264,'UNITCOST ITEMS (Data Entry)'!$A$3:$A$504,0),2),""))),"")=0,"",IFERROR(INDIRECT(CONCATENATE("'UNITCOST ITEMS (Data Entry)'!I",IFERROR(SUM(MATCH(A264,'UNITCOST ITEMS (Data Entry)'!$A$3:$A$504,0),2),""))),""))</f>
        <v/>
      </c>
      <c r="I264" s="153" t="str">
        <f ca="1">IF(K264=2,"",IF(IFERROR(INDIRECT(CONCATENATE("'UNITCOST ITEMS (Data Entry)'!J",IFERROR(SUM(MATCH(A264,'UNITCOST ITEMS (Data Entry)'!$A$3:$A$504,0),2),""))),"")=0,"",IFERROR(INDIRECT(CONCATENATE("'UNITCOST ITEMS (Data Entry)'!J",IFERROR(SUM(MATCH(A264,'UNITCOST ITEMS (Data Entry)'!$A$3:$A$504,0),2),""))),"")))</f>
        <v/>
      </c>
      <c r="J264" s="89"/>
      <c r="K264" s="149" t="str">
        <f ca="1">IF(IFERROR(INDIRECT(CONCATENATE("'UNITCOST ITEMS (Data Entry)'!C",IFERROR(SUM(MATCH(A264,'UNITCOST ITEMS (Data Entry)'!$A$3:$A$504,0),2),""))),"")=0,"",IFERROR(INDIRECT(CONCATENATE("'UNITCOST ITEMS (Data Entry)'!C",IFERROR(SUM(MATCH(A264,'UNITCOST ITEMS (Data Entry)'!$A$3:$A$504,0),2),""))),""))</f>
        <v/>
      </c>
      <c r="L264" s="85" t="str">
        <f t="shared" ca="1" si="6"/>
        <v/>
      </c>
    </row>
    <row r="265" spans="1:12" s="72" customFormat="1" ht="15" customHeight="1" x14ac:dyDescent="0.25">
      <c r="A265" s="148">
        <f t="shared" si="7"/>
        <v>257</v>
      </c>
      <c r="B265" s="156" t="str">
        <f ca="1">IF(IFERROR(INDIRECT(CONCATENATE("'UNITCOST ITEMS (Data Entry)'!D",IFERROR(SUM(MATCH(A265,'UNITCOST ITEMS (Data Entry)'!$A$3:$A$504,0),2),""))),"")=0,"",IFERROR(INDIRECT(CONCATENATE("'UNITCOST ITEMS (Data Entry)'!D",IFERROR(SUM(MATCH(A265,'UNITCOST ITEMS (Data Entry)'!$A$3:$A$504,0),2),""))),""))</f>
        <v/>
      </c>
      <c r="C265" s="236" t="str">
        <f ca="1">IF(IFERROR(INDIRECT(CONCATENATE("'UNITCOST ITEMS (Data Entry)'!E",IFERROR(SUM(MATCH(A265,'UNITCOST ITEMS (Data Entry)'!$A$3:$A$504,0),2),""))),"")=0,"",IFERROR(INDIRECT(CONCATENATE("'UNITCOST ITEMS (Data Entry)'!E",IFERROR(SUM(MATCH(A265,'UNITCOST ITEMS (Data Entry)'!$A$3:$A$504,0),2),""))),""))</f>
        <v/>
      </c>
      <c r="D265" s="237"/>
      <c r="E265" s="159" t="str">
        <f ca="1">IF(IFERROR(INDIRECT(CONCATENATE("'UNITCOST ITEMS (Data Entry)'!F",IFERROR(SUM(MATCH(A265,'UNITCOST ITEMS (Data Entry)'!$A$3:$A$504,0),2),""))),"")=0,"",IFERROR(INDIRECT(CONCATENATE("'UNITCOST ITEMS (Data Entry)'!F",IFERROR(SUM(MATCH(A265,'UNITCOST ITEMS (Data Entry)'!$A$3:$A$504,0),2),""))),""))</f>
        <v/>
      </c>
      <c r="F265" s="159" t="str">
        <f ca="1">IF(IFERROR(INDIRECT(CONCATENATE("'UNITCOST ITEMS (Data Entry)'!G",IFERROR(SUM(MATCH(A265,'UNITCOST ITEMS (Data Entry)'!$A$3:$A$504,0),2),""))),"")=0,"",IFERROR(INDIRECT(CONCATENATE("'UNITCOST ITEMS (Data Entry)'!G",IFERROR(SUM(MATCH(A265,'UNITCOST ITEMS (Data Entry)'!$A$3:$A$504,0),2),""))),""))</f>
        <v/>
      </c>
      <c r="G265" s="152" t="str">
        <f ca="1">IF(IFERROR(INDIRECT(CONCATENATE("'UNITCOST ITEMS (Data Entry)'!H",IFERROR(SUM(MATCH(A265,'UNITCOST ITEMS (Data Entry)'!$A$3:$A$504,0),2),""))),"")=0,"",IFERROR(INDIRECT(CONCATENATE("'UNITCOST ITEMS (Data Entry)'!H",IFERROR(SUM(MATCH(A265,'UNITCOST ITEMS (Data Entry)'!$A$3:$A$504,0),2),""))),""))</f>
        <v/>
      </c>
      <c r="H265" s="152" t="str">
        <f ca="1">IF(IFERROR(INDIRECT(CONCATENATE("'UNITCOST ITEMS (Data Entry)'!I",IFERROR(SUM(MATCH(A265,'UNITCOST ITEMS (Data Entry)'!$A$3:$A$504,0),2),""))),"")=0,"",IFERROR(INDIRECT(CONCATENATE("'UNITCOST ITEMS (Data Entry)'!I",IFERROR(SUM(MATCH(A265,'UNITCOST ITEMS (Data Entry)'!$A$3:$A$504,0),2),""))),""))</f>
        <v/>
      </c>
      <c r="I265" s="153" t="str">
        <f ca="1">IF(K265=2,"",IF(IFERROR(INDIRECT(CONCATENATE("'UNITCOST ITEMS (Data Entry)'!J",IFERROR(SUM(MATCH(A265,'UNITCOST ITEMS (Data Entry)'!$A$3:$A$504,0),2),""))),"")=0,"",IFERROR(INDIRECT(CONCATENATE("'UNITCOST ITEMS (Data Entry)'!J",IFERROR(SUM(MATCH(A265,'UNITCOST ITEMS (Data Entry)'!$A$3:$A$504,0),2),""))),"")))</f>
        <v/>
      </c>
      <c r="J265" s="89"/>
      <c r="K265" s="149" t="str">
        <f ca="1">IF(IFERROR(INDIRECT(CONCATENATE("'UNITCOST ITEMS (Data Entry)'!C",IFERROR(SUM(MATCH(A265,'UNITCOST ITEMS (Data Entry)'!$A$3:$A$504,0),2),""))),"")=0,"",IFERROR(INDIRECT(CONCATENATE("'UNITCOST ITEMS (Data Entry)'!C",IFERROR(SUM(MATCH(A265,'UNITCOST ITEMS (Data Entry)'!$A$3:$A$504,0),2),""))),""))</f>
        <v/>
      </c>
      <c r="L265" s="85" t="str">
        <f t="shared" ca="1" si="6"/>
        <v/>
      </c>
    </row>
    <row r="266" spans="1:12" s="72" customFormat="1" ht="15" customHeight="1" x14ac:dyDescent="0.25">
      <c r="A266" s="148">
        <f t="shared" si="7"/>
        <v>258</v>
      </c>
      <c r="B266" s="156" t="str">
        <f ca="1">IF(IFERROR(INDIRECT(CONCATENATE("'UNITCOST ITEMS (Data Entry)'!D",IFERROR(SUM(MATCH(A266,'UNITCOST ITEMS (Data Entry)'!$A$3:$A$504,0),2),""))),"")=0,"",IFERROR(INDIRECT(CONCATENATE("'UNITCOST ITEMS (Data Entry)'!D",IFERROR(SUM(MATCH(A266,'UNITCOST ITEMS (Data Entry)'!$A$3:$A$504,0),2),""))),""))</f>
        <v/>
      </c>
      <c r="C266" s="236" t="str">
        <f ca="1">IF(IFERROR(INDIRECT(CONCATENATE("'UNITCOST ITEMS (Data Entry)'!E",IFERROR(SUM(MATCH(A266,'UNITCOST ITEMS (Data Entry)'!$A$3:$A$504,0),2),""))),"")=0,"",IFERROR(INDIRECT(CONCATENATE("'UNITCOST ITEMS (Data Entry)'!E",IFERROR(SUM(MATCH(A266,'UNITCOST ITEMS (Data Entry)'!$A$3:$A$504,0),2),""))),""))</f>
        <v/>
      </c>
      <c r="D266" s="237"/>
      <c r="E266" s="159" t="str">
        <f ca="1">IF(IFERROR(INDIRECT(CONCATENATE("'UNITCOST ITEMS (Data Entry)'!F",IFERROR(SUM(MATCH(A266,'UNITCOST ITEMS (Data Entry)'!$A$3:$A$504,0),2),""))),"")=0,"",IFERROR(INDIRECT(CONCATENATE("'UNITCOST ITEMS (Data Entry)'!F",IFERROR(SUM(MATCH(A266,'UNITCOST ITEMS (Data Entry)'!$A$3:$A$504,0),2),""))),""))</f>
        <v/>
      </c>
      <c r="F266" s="159" t="str">
        <f ca="1">IF(IFERROR(INDIRECT(CONCATENATE("'UNITCOST ITEMS (Data Entry)'!G",IFERROR(SUM(MATCH(A266,'UNITCOST ITEMS (Data Entry)'!$A$3:$A$504,0),2),""))),"")=0,"",IFERROR(INDIRECT(CONCATENATE("'UNITCOST ITEMS (Data Entry)'!G",IFERROR(SUM(MATCH(A266,'UNITCOST ITEMS (Data Entry)'!$A$3:$A$504,0),2),""))),""))</f>
        <v/>
      </c>
      <c r="G266" s="152" t="str">
        <f ca="1">IF(IFERROR(INDIRECT(CONCATENATE("'UNITCOST ITEMS (Data Entry)'!H",IFERROR(SUM(MATCH(A266,'UNITCOST ITEMS (Data Entry)'!$A$3:$A$504,0),2),""))),"")=0,"",IFERROR(INDIRECT(CONCATENATE("'UNITCOST ITEMS (Data Entry)'!H",IFERROR(SUM(MATCH(A266,'UNITCOST ITEMS (Data Entry)'!$A$3:$A$504,0),2),""))),""))</f>
        <v/>
      </c>
      <c r="H266" s="152" t="str">
        <f ca="1">IF(IFERROR(INDIRECT(CONCATENATE("'UNITCOST ITEMS (Data Entry)'!I",IFERROR(SUM(MATCH(A266,'UNITCOST ITEMS (Data Entry)'!$A$3:$A$504,0),2),""))),"")=0,"",IFERROR(INDIRECT(CONCATENATE("'UNITCOST ITEMS (Data Entry)'!I",IFERROR(SUM(MATCH(A266,'UNITCOST ITEMS (Data Entry)'!$A$3:$A$504,0),2),""))),""))</f>
        <v/>
      </c>
      <c r="I266" s="153" t="str">
        <f ca="1">IF(K266=2,"",IF(IFERROR(INDIRECT(CONCATENATE("'UNITCOST ITEMS (Data Entry)'!J",IFERROR(SUM(MATCH(A266,'UNITCOST ITEMS (Data Entry)'!$A$3:$A$504,0),2),""))),"")=0,"",IFERROR(INDIRECT(CONCATENATE("'UNITCOST ITEMS (Data Entry)'!J",IFERROR(SUM(MATCH(A266,'UNITCOST ITEMS (Data Entry)'!$A$3:$A$504,0),2),""))),"")))</f>
        <v/>
      </c>
      <c r="J266" s="89"/>
      <c r="K266" s="149" t="str">
        <f ca="1">IF(IFERROR(INDIRECT(CONCATENATE("'UNITCOST ITEMS (Data Entry)'!C",IFERROR(SUM(MATCH(A266,'UNITCOST ITEMS (Data Entry)'!$A$3:$A$504,0),2),""))),"")=0,"",IFERROR(INDIRECT(CONCATENATE("'UNITCOST ITEMS (Data Entry)'!C",IFERROR(SUM(MATCH(A266,'UNITCOST ITEMS (Data Entry)'!$A$3:$A$504,0),2),""))),""))</f>
        <v/>
      </c>
      <c r="L266" s="85" t="str">
        <f t="shared" ref="L266:L329" ca="1" si="8">IF(K266&lt;&gt;"",ROW(),"")</f>
        <v/>
      </c>
    </row>
    <row r="267" spans="1:12" s="72" customFormat="1" ht="15" customHeight="1" x14ac:dyDescent="0.25">
      <c r="A267" s="148">
        <f t="shared" ref="A267:A330" si="9">A266+1</f>
        <v>259</v>
      </c>
      <c r="B267" s="156" t="str">
        <f ca="1">IF(IFERROR(INDIRECT(CONCATENATE("'UNITCOST ITEMS (Data Entry)'!D",IFERROR(SUM(MATCH(A267,'UNITCOST ITEMS (Data Entry)'!$A$3:$A$504,0),2),""))),"")=0,"",IFERROR(INDIRECT(CONCATENATE("'UNITCOST ITEMS (Data Entry)'!D",IFERROR(SUM(MATCH(A267,'UNITCOST ITEMS (Data Entry)'!$A$3:$A$504,0),2),""))),""))</f>
        <v/>
      </c>
      <c r="C267" s="236" t="str">
        <f ca="1">IF(IFERROR(INDIRECT(CONCATENATE("'UNITCOST ITEMS (Data Entry)'!E",IFERROR(SUM(MATCH(A267,'UNITCOST ITEMS (Data Entry)'!$A$3:$A$504,0),2),""))),"")=0,"",IFERROR(INDIRECT(CONCATENATE("'UNITCOST ITEMS (Data Entry)'!E",IFERROR(SUM(MATCH(A267,'UNITCOST ITEMS (Data Entry)'!$A$3:$A$504,0),2),""))),""))</f>
        <v/>
      </c>
      <c r="D267" s="237"/>
      <c r="E267" s="159" t="str">
        <f ca="1">IF(IFERROR(INDIRECT(CONCATENATE("'UNITCOST ITEMS (Data Entry)'!F",IFERROR(SUM(MATCH(A267,'UNITCOST ITEMS (Data Entry)'!$A$3:$A$504,0),2),""))),"")=0,"",IFERROR(INDIRECT(CONCATENATE("'UNITCOST ITEMS (Data Entry)'!F",IFERROR(SUM(MATCH(A267,'UNITCOST ITEMS (Data Entry)'!$A$3:$A$504,0),2),""))),""))</f>
        <v/>
      </c>
      <c r="F267" s="159" t="str">
        <f ca="1">IF(IFERROR(INDIRECT(CONCATENATE("'UNITCOST ITEMS (Data Entry)'!G",IFERROR(SUM(MATCH(A267,'UNITCOST ITEMS (Data Entry)'!$A$3:$A$504,0),2),""))),"")=0,"",IFERROR(INDIRECT(CONCATENATE("'UNITCOST ITEMS (Data Entry)'!G",IFERROR(SUM(MATCH(A267,'UNITCOST ITEMS (Data Entry)'!$A$3:$A$504,0),2),""))),""))</f>
        <v/>
      </c>
      <c r="G267" s="152" t="str">
        <f ca="1">IF(IFERROR(INDIRECT(CONCATENATE("'UNITCOST ITEMS (Data Entry)'!H",IFERROR(SUM(MATCH(A267,'UNITCOST ITEMS (Data Entry)'!$A$3:$A$504,0),2),""))),"")=0,"",IFERROR(INDIRECT(CONCATENATE("'UNITCOST ITEMS (Data Entry)'!H",IFERROR(SUM(MATCH(A267,'UNITCOST ITEMS (Data Entry)'!$A$3:$A$504,0),2),""))),""))</f>
        <v/>
      </c>
      <c r="H267" s="152" t="str">
        <f ca="1">IF(IFERROR(INDIRECT(CONCATENATE("'UNITCOST ITEMS (Data Entry)'!I",IFERROR(SUM(MATCH(A267,'UNITCOST ITEMS (Data Entry)'!$A$3:$A$504,0),2),""))),"")=0,"",IFERROR(INDIRECT(CONCATENATE("'UNITCOST ITEMS (Data Entry)'!I",IFERROR(SUM(MATCH(A267,'UNITCOST ITEMS (Data Entry)'!$A$3:$A$504,0),2),""))),""))</f>
        <v/>
      </c>
      <c r="I267" s="153" t="str">
        <f ca="1">IF(K267=2,"",IF(IFERROR(INDIRECT(CONCATENATE("'UNITCOST ITEMS (Data Entry)'!J",IFERROR(SUM(MATCH(A267,'UNITCOST ITEMS (Data Entry)'!$A$3:$A$504,0),2),""))),"")=0,"",IFERROR(INDIRECT(CONCATENATE("'UNITCOST ITEMS (Data Entry)'!J",IFERROR(SUM(MATCH(A267,'UNITCOST ITEMS (Data Entry)'!$A$3:$A$504,0),2),""))),"")))</f>
        <v/>
      </c>
      <c r="J267" s="89"/>
      <c r="K267" s="149" t="str">
        <f ca="1">IF(IFERROR(INDIRECT(CONCATENATE("'UNITCOST ITEMS (Data Entry)'!C",IFERROR(SUM(MATCH(A267,'UNITCOST ITEMS (Data Entry)'!$A$3:$A$504,0),2),""))),"")=0,"",IFERROR(INDIRECT(CONCATENATE("'UNITCOST ITEMS (Data Entry)'!C",IFERROR(SUM(MATCH(A267,'UNITCOST ITEMS (Data Entry)'!$A$3:$A$504,0),2),""))),""))</f>
        <v/>
      </c>
      <c r="L267" s="85" t="str">
        <f t="shared" ca="1" si="8"/>
        <v/>
      </c>
    </row>
    <row r="268" spans="1:12" s="72" customFormat="1" ht="15" customHeight="1" x14ac:dyDescent="0.25">
      <c r="A268" s="148">
        <f t="shared" si="9"/>
        <v>260</v>
      </c>
      <c r="B268" s="156" t="str">
        <f ca="1">IF(IFERROR(INDIRECT(CONCATENATE("'UNITCOST ITEMS (Data Entry)'!D",IFERROR(SUM(MATCH(A268,'UNITCOST ITEMS (Data Entry)'!$A$3:$A$504,0),2),""))),"")=0,"",IFERROR(INDIRECT(CONCATENATE("'UNITCOST ITEMS (Data Entry)'!D",IFERROR(SUM(MATCH(A268,'UNITCOST ITEMS (Data Entry)'!$A$3:$A$504,0),2),""))),""))</f>
        <v/>
      </c>
      <c r="C268" s="236" t="str">
        <f ca="1">IF(IFERROR(INDIRECT(CONCATENATE("'UNITCOST ITEMS (Data Entry)'!E",IFERROR(SUM(MATCH(A268,'UNITCOST ITEMS (Data Entry)'!$A$3:$A$504,0),2),""))),"")=0,"",IFERROR(INDIRECT(CONCATENATE("'UNITCOST ITEMS (Data Entry)'!E",IFERROR(SUM(MATCH(A268,'UNITCOST ITEMS (Data Entry)'!$A$3:$A$504,0),2),""))),""))</f>
        <v/>
      </c>
      <c r="D268" s="237"/>
      <c r="E268" s="159" t="str">
        <f ca="1">IF(IFERROR(INDIRECT(CONCATENATE("'UNITCOST ITEMS (Data Entry)'!F",IFERROR(SUM(MATCH(A268,'UNITCOST ITEMS (Data Entry)'!$A$3:$A$504,0),2),""))),"")=0,"",IFERROR(INDIRECT(CONCATENATE("'UNITCOST ITEMS (Data Entry)'!F",IFERROR(SUM(MATCH(A268,'UNITCOST ITEMS (Data Entry)'!$A$3:$A$504,0),2),""))),""))</f>
        <v/>
      </c>
      <c r="F268" s="159" t="str">
        <f ca="1">IF(IFERROR(INDIRECT(CONCATENATE("'UNITCOST ITEMS (Data Entry)'!G",IFERROR(SUM(MATCH(A268,'UNITCOST ITEMS (Data Entry)'!$A$3:$A$504,0),2),""))),"")=0,"",IFERROR(INDIRECT(CONCATENATE("'UNITCOST ITEMS (Data Entry)'!G",IFERROR(SUM(MATCH(A268,'UNITCOST ITEMS (Data Entry)'!$A$3:$A$504,0),2),""))),""))</f>
        <v/>
      </c>
      <c r="G268" s="152" t="str">
        <f ca="1">IF(IFERROR(INDIRECT(CONCATENATE("'UNITCOST ITEMS (Data Entry)'!H",IFERROR(SUM(MATCH(A268,'UNITCOST ITEMS (Data Entry)'!$A$3:$A$504,0),2),""))),"")=0,"",IFERROR(INDIRECT(CONCATENATE("'UNITCOST ITEMS (Data Entry)'!H",IFERROR(SUM(MATCH(A268,'UNITCOST ITEMS (Data Entry)'!$A$3:$A$504,0),2),""))),""))</f>
        <v/>
      </c>
      <c r="H268" s="152" t="str">
        <f ca="1">IF(IFERROR(INDIRECT(CONCATENATE("'UNITCOST ITEMS (Data Entry)'!I",IFERROR(SUM(MATCH(A268,'UNITCOST ITEMS (Data Entry)'!$A$3:$A$504,0),2),""))),"")=0,"",IFERROR(INDIRECT(CONCATENATE("'UNITCOST ITEMS (Data Entry)'!I",IFERROR(SUM(MATCH(A268,'UNITCOST ITEMS (Data Entry)'!$A$3:$A$504,0),2),""))),""))</f>
        <v/>
      </c>
      <c r="I268" s="153" t="str">
        <f ca="1">IF(K268=2,"",IF(IFERROR(INDIRECT(CONCATENATE("'UNITCOST ITEMS (Data Entry)'!J",IFERROR(SUM(MATCH(A268,'UNITCOST ITEMS (Data Entry)'!$A$3:$A$504,0),2),""))),"")=0,"",IFERROR(INDIRECT(CONCATENATE("'UNITCOST ITEMS (Data Entry)'!J",IFERROR(SUM(MATCH(A268,'UNITCOST ITEMS (Data Entry)'!$A$3:$A$504,0),2),""))),"")))</f>
        <v/>
      </c>
      <c r="J268" s="89"/>
      <c r="K268" s="149" t="str">
        <f ca="1">IF(IFERROR(INDIRECT(CONCATENATE("'UNITCOST ITEMS (Data Entry)'!C",IFERROR(SUM(MATCH(A268,'UNITCOST ITEMS (Data Entry)'!$A$3:$A$504,0),2),""))),"")=0,"",IFERROR(INDIRECT(CONCATENATE("'UNITCOST ITEMS (Data Entry)'!C",IFERROR(SUM(MATCH(A268,'UNITCOST ITEMS (Data Entry)'!$A$3:$A$504,0),2),""))),""))</f>
        <v/>
      </c>
      <c r="L268" s="85" t="str">
        <f t="shared" ca="1" si="8"/>
        <v/>
      </c>
    </row>
    <row r="269" spans="1:12" s="72" customFormat="1" ht="15" customHeight="1" x14ac:dyDescent="0.25">
      <c r="A269" s="148">
        <f t="shared" si="9"/>
        <v>261</v>
      </c>
      <c r="B269" s="156" t="str">
        <f ca="1">IF(IFERROR(INDIRECT(CONCATENATE("'UNITCOST ITEMS (Data Entry)'!D",IFERROR(SUM(MATCH(A269,'UNITCOST ITEMS (Data Entry)'!$A$3:$A$504,0),2),""))),"")=0,"",IFERROR(INDIRECT(CONCATENATE("'UNITCOST ITEMS (Data Entry)'!D",IFERROR(SUM(MATCH(A269,'UNITCOST ITEMS (Data Entry)'!$A$3:$A$504,0),2),""))),""))</f>
        <v/>
      </c>
      <c r="C269" s="236" t="str">
        <f ca="1">IF(IFERROR(INDIRECT(CONCATENATE("'UNITCOST ITEMS (Data Entry)'!E",IFERROR(SUM(MATCH(A269,'UNITCOST ITEMS (Data Entry)'!$A$3:$A$504,0),2),""))),"")=0,"",IFERROR(INDIRECT(CONCATENATE("'UNITCOST ITEMS (Data Entry)'!E",IFERROR(SUM(MATCH(A269,'UNITCOST ITEMS (Data Entry)'!$A$3:$A$504,0),2),""))),""))</f>
        <v/>
      </c>
      <c r="D269" s="237"/>
      <c r="E269" s="159" t="str">
        <f ca="1">IF(IFERROR(INDIRECT(CONCATENATE("'UNITCOST ITEMS (Data Entry)'!F",IFERROR(SUM(MATCH(A269,'UNITCOST ITEMS (Data Entry)'!$A$3:$A$504,0),2),""))),"")=0,"",IFERROR(INDIRECT(CONCATENATE("'UNITCOST ITEMS (Data Entry)'!F",IFERROR(SUM(MATCH(A269,'UNITCOST ITEMS (Data Entry)'!$A$3:$A$504,0),2),""))),""))</f>
        <v/>
      </c>
      <c r="F269" s="159" t="str">
        <f ca="1">IF(IFERROR(INDIRECT(CONCATENATE("'UNITCOST ITEMS (Data Entry)'!G",IFERROR(SUM(MATCH(A269,'UNITCOST ITEMS (Data Entry)'!$A$3:$A$504,0),2),""))),"")=0,"",IFERROR(INDIRECT(CONCATENATE("'UNITCOST ITEMS (Data Entry)'!G",IFERROR(SUM(MATCH(A269,'UNITCOST ITEMS (Data Entry)'!$A$3:$A$504,0),2),""))),""))</f>
        <v/>
      </c>
      <c r="G269" s="152" t="str">
        <f ca="1">IF(IFERROR(INDIRECT(CONCATENATE("'UNITCOST ITEMS (Data Entry)'!H",IFERROR(SUM(MATCH(A269,'UNITCOST ITEMS (Data Entry)'!$A$3:$A$504,0),2),""))),"")=0,"",IFERROR(INDIRECT(CONCATENATE("'UNITCOST ITEMS (Data Entry)'!H",IFERROR(SUM(MATCH(A269,'UNITCOST ITEMS (Data Entry)'!$A$3:$A$504,0),2),""))),""))</f>
        <v/>
      </c>
      <c r="H269" s="152" t="str">
        <f ca="1">IF(IFERROR(INDIRECT(CONCATENATE("'UNITCOST ITEMS (Data Entry)'!I",IFERROR(SUM(MATCH(A269,'UNITCOST ITEMS (Data Entry)'!$A$3:$A$504,0),2),""))),"")=0,"",IFERROR(INDIRECT(CONCATENATE("'UNITCOST ITEMS (Data Entry)'!I",IFERROR(SUM(MATCH(A269,'UNITCOST ITEMS (Data Entry)'!$A$3:$A$504,0),2),""))),""))</f>
        <v/>
      </c>
      <c r="I269" s="153" t="str">
        <f ca="1">IF(K269=2,"",IF(IFERROR(INDIRECT(CONCATENATE("'UNITCOST ITEMS (Data Entry)'!J",IFERROR(SUM(MATCH(A269,'UNITCOST ITEMS (Data Entry)'!$A$3:$A$504,0),2),""))),"")=0,"",IFERROR(INDIRECT(CONCATENATE("'UNITCOST ITEMS (Data Entry)'!J",IFERROR(SUM(MATCH(A269,'UNITCOST ITEMS (Data Entry)'!$A$3:$A$504,0),2),""))),"")))</f>
        <v/>
      </c>
      <c r="J269" s="89"/>
      <c r="K269" s="149" t="str">
        <f ca="1">IF(IFERROR(INDIRECT(CONCATENATE("'UNITCOST ITEMS (Data Entry)'!C",IFERROR(SUM(MATCH(A269,'UNITCOST ITEMS (Data Entry)'!$A$3:$A$504,0),2),""))),"")=0,"",IFERROR(INDIRECT(CONCATENATE("'UNITCOST ITEMS (Data Entry)'!C",IFERROR(SUM(MATCH(A269,'UNITCOST ITEMS (Data Entry)'!$A$3:$A$504,0),2),""))),""))</f>
        <v/>
      </c>
      <c r="L269" s="85" t="str">
        <f t="shared" ca="1" si="8"/>
        <v/>
      </c>
    </row>
    <row r="270" spans="1:12" s="72" customFormat="1" ht="15" customHeight="1" x14ac:dyDescent="0.25">
      <c r="A270" s="148">
        <f t="shared" si="9"/>
        <v>262</v>
      </c>
      <c r="B270" s="156" t="str">
        <f ca="1">IF(IFERROR(INDIRECT(CONCATENATE("'UNITCOST ITEMS (Data Entry)'!D",IFERROR(SUM(MATCH(A270,'UNITCOST ITEMS (Data Entry)'!$A$3:$A$504,0),2),""))),"")=0,"",IFERROR(INDIRECT(CONCATENATE("'UNITCOST ITEMS (Data Entry)'!D",IFERROR(SUM(MATCH(A270,'UNITCOST ITEMS (Data Entry)'!$A$3:$A$504,0),2),""))),""))</f>
        <v/>
      </c>
      <c r="C270" s="236" t="str">
        <f ca="1">IF(IFERROR(INDIRECT(CONCATENATE("'UNITCOST ITEMS (Data Entry)'!E",IFERROR(SUM(MATCH(A270,'UNITCOST ITEMS (Data Entry)'!$A$3:$A$504,0),2),""))),"")=0,"",IFERROR(INDIRECT(CONCATENATE("'UNITCOST ITEMS (Data Entry)'!E",IFERROR(SUM(MATCH(A270,'UNITCOST ITEMS (Data Entry)'!$A$3:$A$504,0),2),""))),""))</f>
        <v/>
      </c>
      <c r="D270" s="237"/>
      <c r="E270" s="159" t="str">
        <f ca="1">IF(IFERROR(INDIRECT(CONCATENATE("'UNITCOST ITEMS (Data Entry)'!F",IFERROR(SUM(MATCH(A270,'UNITCOST ITEMS (Data Entry)'!$A$3:$A$504,0),2),""))),"")=0,"",IFERROR(INDIRECT(CONCATENATE("'UNITCOST ITEMS (Data Entry)'!F",IFERROR(SUM(MATCH(A270,'UNITCOST ITEMS (Data Entry)'!$A$3:$A$504,0),2),""))),""))</f>
        <v/>
      </c>
      <c r="F270" s="159" t="str">
        <f ca="1">IF(IFERROR(INDIRECT(CONCATENATE("'UNITCOST ITEMS (Data Entry)'!G",IFERROR(SUM(MATCH(A270,'UNITCOST ITEMS (Data Entry)'!$A$3:$A$504,0),2),""))),"")=0,"",IFERROR(INDIRECT(CONCATENATE("'UNITCOST ITEMS (Data Entry)'!G",IFERROR(SUM(MATCH(A270,'UNITCOST ITEMS (Data Entry)'!$A$3:$A$504,0),2),""))),""))</f>
        <v/>
      </c>
      <c r="G270" s="152" t="str">
        <f ca="1">IF(IFERROR(INDIRECT(CONCATENATE("'UNITCOST ITEMS (Data Entry)'!H",IFERROR(SUM(MATCH(A270,'UNITCOST ITEMS (Data Entry)'!$A$3:$A$504,0),2),""))),"")=0,"",IFERROR(INDIRECT(CONCATENATE("'UNITCOST ITEMS (Data Entry)'!H",IFERROR(SUM(MATCH(A270,'UNITCOST ITEMS (Data Entry)'!$A$3:$A$504,0),2),""))),""))</f>
        <v/>
      </c>
      <c r="H270" s="152" t="str">
        <f ca="1">IF(IFERROR(INDIRECT(CONCATENATE("'UNITCOST ITEMS (Data Entry)'!I",IFERROR(SUM(MATCH(A270,'UNITCOST ITEMS (Data Entry)'!$A$3:$A$504,0),2),""))),"")=0,"",IFERROR(INDIRECT(CONCATENATE("'UNITCOST ITEMS (Data Entry)'!I",IFERROR(SUM(MATCH(A270,'UNITCOST ITEMS (Data Entry)'!$A$3:$A$504,0),2),""))),""))</f>
        <v/>
      </c>
      <c r="I270" s="153" t="str">
        <f ca="1">IF(K270=2,"",IF(IFERROR(INDIRECT(CONCATENATE("'UNITCOST ITEMS (Data Entry)'!J",IFERROR(SUM(MATCH(A270,'UNITCOST ITEMS (Data Entry)'!$A$3:$A$504,0),2),""))),"")=0,"",IFERROR(INDIRECT(CONCATENATE("'UNITCOST ITEMS (Data Entry)'!J",IFERROR(SUM(MATCH(A270,'UNITCOST ITEMS (Data Entry)'!$A$3:$A$504,0),2),""))),"")))</f>
        <v/>
      </c>
      <c r="J270" s="89"/>
      <c r="K270" s="149" t="str">
        <f ca="1">IF(IFERROR(INDIRECT(CONCATENATE("'UNITCOST ITEMS (Data Entry)'!C",IFERROR(SUM(MATCH(A270,'UNITCOST ITEMS (Data Entry)'!$A$3:$A$504,0),2),""))),"")=0,"",IFERROR(INDIRECT(CONCATENATE("'UNITCOST ITEMS (Data Entry)'!C",IFERROR(SUM(MATCH(A270,'UNITCOST ITEMS (Data Entry)'!$A$3:$A$504,0),2),""))),""))</f>
        <v/>
      </c>
      <c r="L270" s="85" t="str">
        <f t="shared" ca="1" si="8"/>
        <v/>
      </c>
    </row>
    <row r="271" spans="1:12" s="72" customFormat="1" ht="15" customHeight="1" x14ac:dyDescent="0.25">
      <c r="A271" s="148">
        <f t="shared" si="9"/>
        <v>263</v>
      </c>
      <c r="B271" s="156" t="str">
        <f ca="1">IF(IFERROR(INDIRECT(CONCATENATE("'UNITCOST ITEMS (Data Entry)'!D",IFERROR(SUM(MATCH(A271,'UNITCOST ITEMS (Data Entry)'!$A$3:$A$504,0),2),""))),"")=0,"",IFERROR(INDIRECT(CONCATENATE("'UNITCOST ITEMS (Data Entry)'!D",IFERROR(SUM(MATCH(A271,'UNITCOST ITEMS (Data Entry)'!$A$3:$A$504,0),2),""))),""))</f>
        <v/>
      </c>
      <c r="C271" s="236" t="str">
        <f ca="1">IF(IFERROR(INDIRECT(CONCATENATE("'UNITCOST ITEMS (Data Entry)'!E",IFERROR(SUM(MATCH(A271,'UNITCOST ITEMS (Data Entry)'!$A$3:$A$504,0),2),""))),"")=0,"",IFERROR(INDIRECT(CONCATENATE("'UNITCOST ITEMS (Data Entry)'!E",IFERROR(SUM(MATCH(A271,'UNITCOST ITEMS (Data Entry)'!$A$3:$A$504,0),2),""))),""))</f>
        <v/>
      </c>
      <c r="D271" s="237"/>
      <c r="E271" s="159" t="str">
        <f ca="1">IF(IFERROR(INDIRECT(CONCATENATE("'UNITCOST ITEMS (Data Entry)'!F",IFERROR(SUM(MATCH(A271,'UNITCOST ITEMS (Data Entry)'!$A$3:$A$504,0),2),""))),"")=0,"",IFERROR(INDIRECT(CONCATENATE("'UNITCOST ITEMS (Data Entry)'!F",IFERROR(SUM(MATCH(A271,'UNITCOST ITEMS (Data Entry)'!$A$3:$A$504,0),2),""))),""))</f>
        <v/>
      </c>
      <c r="F271" s="159" t="str">
        <f ca="1">IF(IFERROR(INDIRECT(CONCATENATE("'UNITCOST ITEMS (Data Entry)'!G",IFERROR(SUM(MATCH(A271,'UNITCOST ITEMS (Data Entry)'!$A$3:$A$504,0),2),""))),"")=0,"",IFERROR(INDIRECT(CONCATENATE("'UNITCOST ITEMS (Data Entry)'!G",IFERROR(SUM(MATCH(A271,'UNITCOST ITEMS (Data Entry)'!$A$3:$A$504,0),2),""))),""))</f>
        <v/>
      </c>
      <c r="G271" s="152" t="str">
        <f ca="1">IF(IFERROR(INDIRECT(CONCATENATE("'UNITCOST ITEMS (Data Entry)'!H",IFERROR(SUM(MATCH(A271,'UNITCOST ITEMS (Data Entry)'!$A$3:$A$504,0),2),""))),"")=0,"",IFERROR(INDIRECT(CONCATENATE("'UNITCOST ITEMS (Data Entry)'!H",IFERROR(SUM(MATCH(A271,'UNITCOST ITEMS (Data Entry)'!$A$3:$A$504,0),2),""))),""))</f>
        <v/>
      </c>
      <c r="H271" s="152" t="str">
        <f ca="1">IF(IFERROR(INDIRECT(CONCATENATE("'UNITCOST ITEMS (Data Entry)'!I",IFERROR(SUM(MATCH(A271,'UNITCOST ITEMS (Data Entry)'!$A$3:$A$504,0),2),""))),"")=0,"",IFERROR(INDIRECT(CONCATENATE("'UNITCOST ITEMS (Data Entry)'!I",IFERROR(SUM(MATCH(A271,'UNITCOST ITEMS (Data Entry)'!$A$3:$A$504,0),2),""))),""))</f>
        <v/>
      </c>
      <c r="I271" s="153" t="str">
        <f ca="1">IF(K271=2,"",IF(IFERROR(INDIRECT(CONCATENATE("'UNITCOST ITEMS (Data Entry)'!J",IFERROR(SUM(MATCH(A271,'UNITCOST ITEMS (Data Entry)'!$A$3:$A$504,0),2),""))),"")=0,"",IFERROR(INDIRECT(CONCATENATE("'UNITCOST ITEMS (Data Entry)'!J",IFERROR(SUM(MATCH(A271,'UNITCOST ITEMS (Data Entry)'!$A$3:$A$504,0),2),""))),"")))</f>
        <v/>
      </c>
      <c r="J271" s="89"/>
      <c r="K271" s="149" t="str">
        <f ca="1">IF(IFERROR(INDIRECT(CONCATENATE("'UNITCOST ITEMS (Data Entry)'!C",IFERROR(SUM(MATCH(A271,'UNITCOST ITEMS (Data Entry)'!$A$3:$A$504,0),2),""))),"")=0,"",IFERROR(INDIRECT(CONCATENATE("'UNITCOST ITEMS (Data Entry)'!C",IFERROR(SUM(MATCH(A271,'UNITCOST ITEMS (Data Entry)'!$A$3:$A$504,0),2),""))),""))</f>
        <v/>
      </c>
      <c r="L271" s="85" t="str">
        <f t="shared" ca="1" si="8"/>
        <v/>
      </c>
    </row>
    <row r="272" spans="1:12" s="72" customFormat="1" ht="15" customHeight="1" x14ac:dyDescent="0.25">
      <c r="A272" s="148">
        <f t="shared" si="9"/>
        <v>264</v>
      </c>
      <c r="B272" s="156" t="str">
        <f ca="1">IF(IFERROR(INDIRECT(CONCATENATE("'UNITCOST ITEMS (Data Entry)'!D",IFERROR(SUM(MATCH(A272,'UNITCOST ITEMS (Data Entry)'!$A$3:$A$504,0),2),""))),"")=0,"",IFERROR(INDIRECT(CONCATENATE("'UNITCOST ITEMS (Data Entry)'!D",IFERROR(SUM(MATCH(A272,'UNITCOST ITEMS (Data Entry)'!$A$3:$A$504,0),2),""))),""))</f>
        <v/>
      </c>
      <c r="C272" s="236" t="str">
        <f ca="1">IF(IFERROR(INDIRECT(CONCATENATE("'UNITCOST ITEMS (Data Entry)'!E",IFERROR(SUM(MATCH(A272,'UNITCOST ITEMS (Data Entry)'!$A$3:$A$504,0),2),""))),"")=0,"",IFERROR(INDIRECT(CONCATENATE("'UNITCOST ITEMS (Data Entry)'!E",IFERROR(SUM(MATCH(A272,'UNITCOST ITEMS (Data Entry)'!$A$3:$A$504,0),2),""))),""))</f>
        <v/>
      </c>
      <c r="D272" s="237"/>
      <c r="E272" s="159" t="str">
        <f ca="1">IF(IFERROR(INDIRECT(CONCATENATE("'UNITCOST ITEMS (Data Entry)'!F",IFERROR(SUM(MATCH(A272,'UNITCOST ITEMS (Data Entry)'!$A$3:$A$504,0),2),""))),"")=0,"",IFERROR(INDIRECT(CONCATENATE("'UNITCOST ITEMS (Data Entry)'!F",IFERROR(SUM(MATCH(A272,'UNITCOST ITEMS (Data Entry)'!$A$3:$A$504,0),2),""))),""))</f>
        <v/>
      </c>
      <c r="F272" s="159" t="str">
        <f ca="1">IF(IFERROR(INDIRECT(CONCATENATE("'UNITCOST ITEMS (Data Entry)'!G",IFERROR(SUM(MATCH(A272,'UNITCOST ITEMS (Data Entry)'!$A$3:$A$504,0),2),""))),"")=0,"",IFERROR(INDIRECT(CONCATENATE("'UNITCOST ITEMS (Data Entry)'!G",IFERROR(SUM(MATCH(A272,'UNITCOST ITEMS (Data Entry)'!$A$3:$A$504,0),2),""))),""))</f>
        <v/>
      </c>
      <c r="G272" s="152" t="str">
        <f ca="1">IF(IFERROR(INDIRECT(CONCATENATE("'UNITCOST ITEMS (Data Entry)'!H",IFERROR(SUM(MATCH(A272,'UNITCOST ITEMS (Data Entry)'!$A$3:$A$504,0),2),""))),"")=0,"",IFERROR(INDIRECT(CONCATENATE("'UNITCOST ITEMS (Data Entry)'!H",IFERROR(SUM(MATCH(A272,'UNITCOST ITEMS (Data Entry)'!$A$3:$A$504,0),2),""))),""))</f>
        <v/>
      </c>
      <c r="H272" s="152" t="str">
        <f ca="1">IF(IFERROR(INDIRECT(CONCATENATE("'UNITCOST ITEMS (Data Entry)'!I",IFERROR(SUM(MATCH(A272,'UNITCOST ITEMS (Data Entry)'!$A$3:$A$504,0),2),""))),"")=0,"",IFERROR(INDIRECT(CONCATENATE("'UNITCOST ITEMS (Data Entry)'!I",IFERROR(SUM(MATCH(A272,'UNITCOST ITEMS (Data Entry)'!$A$3:$A$504,0),2),""))),""))</f>
        <v/>
      </c>
      <c r="I272" s="153" t="str">
        <f ca="1">IF(K272=2,"",IF(IFERROR(INDIRECT(CONCATENATE("'UNITCOST ITEMS (Data Entry)'!J",IFERROR(SUM(MATCH(A272,'UNITCOST ITEMS (Data Entry)'!$A$3:$A$504,0),2),""))),"")=0,"",IFERROR(INDIRECT(CONCATENATE("'UNITCOST ITEMS (Data Entry)'!J",IFERROR(SUM(MATCH(A272,'UNITCOST ITEMS (Data Entry)'!$A$3:$A$504,0),2),""))),"")))</f>
        <v/>
      </c>
      <c r="J272" s="89"/>
      <c r="K272" s="149" t="str">
        <f ca="1">IF(IFERROR(INDIRECT(CONCATENATE("'UNITCOST ITEMS (Data Entry)'!C",IFERROR(SUM(MATCH(A272,'UNITCOST ITEMS (Data Entry)'!$A$3:$A$504,0),2),""))),"")=0,"",IFERROR(INDIRECT(CONCATENATE("'UNITCOST ITEMS (Data Entry)'!C",IFERROR(SUM(MATCH(A272,'UNITCOST ITEMS (Data Entry)'!$A$3:$A$504,0),2),""))),""))</f>
        <v/>
      </c>
      <c r="L272" s="85" t="str">
        <f t="shared" ca="1" si="8"/>
        <v/>
      </c>
    </row>
    <row r="273" spans="1:12" s="72" customFormat="1" ht="15" customHeight="1" x14ac:dyDescent="0.25">
      <c r="A273" s="148">
        <f t="shared" si="9"/>
        <v>265</v>
      </c>
      <c r="B273" s="156" t="str">
        <f ca="1">IF(IFERROR(INDIRECT(CONCATENATE("'UNITCOST ITEMS (Data Entry)'!D",IFERROR(SUM(MATCH(A273,'UNITCOST ITEMS (Data Entry)'!$A$3:$A$504,0),2),""))),"")=0,"",IFERROR(INDIRECT(CONCATENATE("'UNITCOST ITEMS (Data Entry)'!D",IFERROR(SUM(MATCH(A273,'UNITCOST ITEMS (Data Entry)'!$A$3:$A$504,0),2),""))),""))</f>
        <v/>
      </c>
      <c r="C273" s="236" t="str">
        <f ca="1">IF(IFERROR(INDIRECT(CONCATENATE("'UNITCOST ITEMS (Data Entry)'!E",IFERROR(SUM(MATCH(A273,'UNITCOST ITEMS (Data Entry)'!$A$3:$A$504,0),2),""))),"")=0,"",IFERROR(INDIRECT(CONCATENATE("'UNITCOST ITEMS (Data Entry)'!E",IFERROR(SUM(MATCH(A273,'UNITCOST ITEMS (Data Entry)'!$A$3:$A$504,0),2),""))),""))</f>
        <v/>
      </c>
      <c r="D273" s="237"/>
      <c r="E273" s="159" t="str">
        <f ca="1">IF(IFERROR(INDIRECT(CONCATENATE("'UNITCOST ITEMS (Data Entry)'!F",IFERROR(SUM(MATCH(A273,'UNITCOST ITEMS (Data Entry)'!$A$3:$A$504,0),2),""))),"")=0,"",IFERROR(INDIRECT(CONCATENATE("'UNITCOST ITEMS (Data Entry)'!F",IFERROR(SUM(MATCH(A273,'UNITCOST ITEMS (Data Entry)'!$A$3:$A$504,0),2),""))),""))</f>
        <v/>
      </c>
      <c r="F273" s="159" t="str">
        <f ca="1">IF(IFERROR(INDIRECT(CONCATENATE("'UNITCOST ITEMS (Data Entry)'!G",IFERROR(SUM(MATCH(A273,'UNITCOST ITEMS (Data Entry)'!$A$3:$A$504,0),2),""))),"")=0,"",IFERROR(INDIRECT(CONCATENATE("'UNITCOST ITEMS (Data Entry)'!G",IFERROR(SUM(MATCH(A273,'UNITCOST ITEMS (Data Entry)'!$A$3:$A$504,0),2),""))),""))</f>
        <v/>
      </c>
      <c r="G273" s="152" t="str">
        <f ca="1">IF(IFERROR(INDIRECT(CONCATENATE("'UNITCOST ITEMS (Data Entry)'!H",IFERROR(SUM(MATCH(A273,'UNITCOST ITEMS (Data Entry)'!$A$3:$A$504,0),2),""))),"")=0,"",IFERROR(INDIRECT(CONCATENATE("'UNITCOST ITEMS (Data Entry)'!H",IFERROR(SUM(MATCH(A273,'UNITCOST ITEMS (Data Entry)'!$A$3:$A$504,0),2),""))),""))</f>
        <v/>
      </c>
      <c r="H273" s="152" t="str">
        <f ca="1">IF(IFERROR(INDIRECT(CONCATENATE("'UNITCOST ITEMS (Data Entry)'!I",IFERROR(SUM(MATCH(A273,'UNITCOST ITEMS (Data Entry)'!$A$3:$A$504,0),2),""))),"")=0,"",IFERROR(INDIRECT(CONCATENATE("'UNITCOST ITEMS (Data Entry)'!I",IFERROR(SUM(MATCH(A273,'UNITCOST ITEMS (Data Entry)'!$A$3:$A$504,0),2),""))),""))</f>
        <v/>
      </c>
      <c r="I273" s="153" t="str">
        <f ca="1">IF(K273=2,"",IF(IFERROR(INDIRECT(CONCATENATE("'UNITCOST ITEMS (Data Entry)'!J",IFERROR(SUM(MATCH(A273,'UNITCOST ITEMS (Data Entry)'!$A$3:$A$504,0),2),""))),"")=0,"",IFERROR(INDIRECT(CONCATENATE("'UNITCOST ITEMS (Data Entry)'!J",IFERROR(SUM(MATCH(A273,'UNITCOST ITEMS (Data Entry)'!$A$3:$A$504,0),2),""))),"")))</f>
        <v/>
      </c>
      <c r="J273" s="89"/>
      <c r="K273" s="149" t="str">
        <f ca="1">IF(IFERROR(INDIRECT(CONCATENATE("'UNITCOST ITEMS (Data Entry)'!C",IFERROR(SUM(MATCH(A273,'UNITCOST ITEMS (Data Entry)'!$A$3:$A$504,0),2),""))),"")=0,"",IFERROR(INDIRECT(CONCATENATE("'UNITCOST ITEMS (Data Entry)'!C",IFERROR(SUM(MATCH(A273,'UNITCOST ITEMS (Data Entry)'!$A$3:$A$504,0),2),""))),""))</f>
        <v/>
      </c>
      <c r="L273" s="85" t="str">
        <f t="shared" ca="1" si="8"/>
        <v/>
      </c>
    </row>
    <row r="274" spans="1:12" s="72" customFormat="1" ht="15" customHeight="1" x14ac:dyDescent="0.25">
      <c r="A274" s="148">
        <f t="shared" si="9"/>
        <v>266</v>
      </c>
      <c r="B274" s="156" t="str">
        <f ca="1">IF(IFERROR(INDIRECT(CONCATENATE("'UNITCOST ITEMS (Data Entry)'!D",IFERROR(SUM(MATCH(A274,'UNITCOST ITEMS (Data Entry)'!$A$3:$A$504,0),2),""))),"")=0,"",IFERROR(INDIRECT(CONCATENATE("'UNITCOST ITEMS (Data Entry)'!D",IFERROR(SUM(MATCH(A274,'UNITCOST ITEMS (Data Entry)'!$A$3:$A$504,0),2),""))),""))</f>
        <v/>
      </c>
      <c r="C274" s="236" t="str">
        <f ca="1">IF(IFERROR(INDIRECT(CONCATENATE("'UNITCOST ITEMS (Data Entry)'!E",IFERROR(SUM(MATCH(A274,'UNITCOST ITEMS (Data Entry)'!$A$3:$A$504,0),2),""))),"")=0,"",IFERROR(INDIRECT(CONCATENATE("'UNITCOST ITEMS (Data Entry)'!E",IFERROR(SUM(MATCH(A274,'UNITCOST ITEMS (Data Entry)'!$A$3:$A$504,0),2),""))),""))</f>
        <v/>
      </c>
      <c r="D274" s="237"/>
      <c r="E274" s="159" t="str">
        <f ca="1">IF(IFERROR(INDIRECT(CONCATENATE("'UNITCOST ITEMS (Data Entry)'!F",IFERROR(SUM(MATCH(A274,'UNITCOST ITEMS (Data Entry)'!$A$3:$A$504,0),2),""))),"")=0,"",IFERROR(INDIRECT(CONCATENATE("'UNITCOST ITEMS (Data Entry)'!F",IFERROR(SUM(MATCH(A274,'UNITCOST ITEMS (Data Entry)'!$A$3:$A$504,0),2),""))),""))</f>
        <v/>
      </c>
      <c r="F274" s="159" t="str">
        <f ca="1">IF(IFERROR(INDIRECT(CONCATENATE("'UNITCOST ITEMS (Data Entry)'!G",IFERROR(SUM(MATCH(A274,'UNITCOST ITEMS (Data Entry)'!$A$3:$A$504,0),2),""))),"")=0,"",IFERROR(INDIRECT(CONCATENATE("'UNITCOST ITEMS (Data Entry)'!G",IFERROR(SUM(MATCH(A274,'UNITCOST ITEMS (Data Entry)'!$A$3:$A$504,0),2),""))),""))</f>
        <v/>
      </c>
      <c r="G274" s="152" t="str">
        <f ca="1">IF(IFERROR(INDIRECT(CONCATENATE("'UNITCOST ITEMS (Data Entry)'!H",IFERROR(SUM(MATCH(A274,'UNITCOST ITEMS (Data Entry)'!$A$3:$A$504,0),2),""))),"")=0,"",IFERROR(INDIRECT(CONCATENATE("'UNITCOST ITEMS (Data Entry)'!H",IFERROR(SUM(MATCH(A274,'UNITCOST ITEMS (Data Entry)'!$A$3:$A$504,0),2),""))),""))</f>
        <v/>
      </c>
      <c r="H274" s="152" t="str">
        <f ca="1">IF(IFERROR(INDIRECT(CONCATENATE("'UNITCOST ITEMS (Data Entry)'!I",IFERROR(SUM(MATCH(A274,'UNITCOST ITEMS (Data Entry)'!$A$3:$A$504,0),2),""))),"")=0,"",IFERROR(INDIRECT(CONCATENATE("'UNITCOST ITEMS (Data Entry)'!I",IFERROR(SUM(MATCH(A274,'UNITCOST ITEMS (Data Entry)'!$A$3:$A$504,0),2),""))),""))</f>
        <v/>
      </c>
      <c r="I274" s="153" t="str">
        <f ca="1">IF(K274=2,"",IF(IFERROR(INDIRECT(CONCATENATE("'UNITCOST ITEMS (Data Entry)'!J",IFERROR(SUM(MATCH(A274,'UNITCOST ITEMS (Data Entry)'!$A$3:$A$504,0),2),""))),"")=0,"",IFERROR(INDIRECT(CONCATENATE("'UNITCOST ITEMS (Data Entry)'!J",IFERROR(SUM(MATCH(A274,'UNITCOST ITEMS (Data Entry)'!$A$3:$A$504,0),2),""))),"")))</f>
        <v/>
      </c>
      <c r="J274" s="89"/>
      <c r="K274" s="149" t="str">
        <f ca="1">IF(IFERROR(INDIRECT(CONCATENATE("'UNITCOST ITEMS (Data Entry)'!C",IFERROR(SUM(MATCH(A274,'UNITCOST ITEMS (Data Entry)'!$A$3:$A$504,0),2),""))),"")=0,"",IFERROR(INDIRECT(CONCATENATE("'UNITCOST ITEMS (Data Entry)'!C",IFERROR(SUM(MATCH(A274,'UNITCOST ITEMS (Data Entry)'!$A$3:$A$504,0),2),""))),""))</f>
        <v/>
      </c>
      <c r="L274" s="85" t="str">
        <f t="shared" ca="1" si="8"/>
        <v/>
      </c>
    </row>
    <row r="275" spans="1:12" s="72" customFormat="1" ht="15" customHeight="1" x14ac:dyDescent="0.25">
      <c r="A275" s="148">
        <f t="shared" si="9"/>
        <v>267</v>
      </c>
      <c r="B275" s="156" t="str">
        <f ca="1">IF(IFERROR(INDIRECT(CONCATENATE("'UNITCOST ITEMS (Data Entry)'!D",IFERROR(SUM(MATCH(A275,'UNITCOST ITEMS (Data Entry)'!$A$3:$A$504,0),2),""))),"")=0,"",IFERROR(INDIRECT(CONCATENATE("'UNITCOST ITEMS (Data Entry)'!D",IFERROR(SUM(MATCH(A275,'UNITCOST ITEMS (Data Entry)'!$A$3:$A$504,0),2),""))),""))</f>
        <v/>
      </c>
      <c r="C275" s="236" t="str">
        <f ca="1">IF(IFERROR(INDIRECT(CONCATENATE("'UNITCOST ITEMS (Data Entry)'!E",IFERROR(SUM(MATCH(A275,'UNITCOST ITEMS (Data Entry)'!$A$3:$A$504,0),2),""))),"")=0,"",IFERROR(INDIRECT(CONCATENATE("'UNITCOST ITEMS (Data Entry)'!E",IFERROR(SUM(MATCH(A275,'UNITCOST ITEMS (Data Entry)'!$A$3:$A$504,0),2),""))),""))</f>
        <v/>
      </c>
      <c r="D275" s="237"/>
      <c r="E275" s="159" t="str">
        <f ca="1">IF(IFERROR(INDIRECT(CONCATENATE("'UNITCOST ITEMS (Data Entry)'!F",IFERROR(SUM(MATCH(A275,'UNITCOST ITEMS (Data Entry)'!$A$3:$A$504,0),2),""))),"")=0,"",IFERROR(INDIRECT(CONCATENATE("'UNITCOST ITEMS (Data Entry)'!F",IFERROR(SUM(MATCH(A275,'UNITCOST ITEMS (Data Entry)'!$A$3:$A$504,0),2),""))),""))</f>
        <v/>
      </c>
      <c r="F275" s="159" t="str">
        <f ca="1">IF(IFERROR(INDIRECT(CONCATENATE("'UNITCOST ITEMS (Data Entry)'!G",IFERROR(SUM(MATCH(A275,'UNITCOST ITEMS (Data Entry)'!$A$3:$A$504,0),2),""))),"")=0,"",IFERROR(INDIRECT(CONCATENATE("'UNITCOST ITEMS (Data Entry)'!G",IFERROR(SUM(MATCH(A275,'UNITCOST ITEMS (Data Entry)'!$A$3:$A$504,0),2),""))),""))</f>
        <v/>
      </c>
      <c r="G275" s="152" t="str">
        <f ca="1">IF(IFERROR(INDIRECT(CONCATENATE("'UNITCOST ITEMS (Data Entry)'!H",IFERROR(SUM(MATCH(A275,'UNITCOST ITEMS (Data Entry)'!$A$3:$A$504,0),2),""))),"")=0,"",IFERROR(INDIRECT(CONCATENATE("'UNITCOST ITEMS (Data Entry)'!H",IFERROR(SUM(MATCH(A275,'UNITCOST ITEMS (Data Entry)'!$A$3:$A$504,0),2),""))),""))</f>
        <v/>
      </c>
      <c r="H275" s="152" t="str">
        <f ca="1">IF(IFERROR(INDIRECT(CONCATENATE("'UNITCOST ITEMS (Data Entry)'!I",IFERROR(SUM(MATCH(A275,'UNITCOST ITEMS (Data Entry)'!$A$3:$A$504,0),2),""))),"")=0,"",IFERROR(INDIRECT(CONCATENATE("'UNITCOST ITEMS (Data Entry)'!I",IFERROR(SUM(MATCH(A275,'UNITCOST ITEMS (Data Entry)'!$A$3:$A$504,0),2),""))),""))</f>
        <v/>
      </c>
      <c r="I275" s="153" t="str">
        <f ca="1">IF(K275=2,"",IF(IFERROR(INDIRECT(CONCATENATE("'UNITCOST ITEMS (Data Entry)'!J",IFERROR(SUM(MATCH(A275,'UNITCOST ITEMS (Data Entry)'!$A$3:$A$504,0),2),""))),"")=0,"",IFERROR(INDIRECT(CONCATENATE("'UNITCOST ITEMS (Data Entry)'!J",IFERROR(SUM(MATCH(A275,'UNITCOST ITEMS (Data Entry)'!$A$3:$A$504,0),2),""))),"")))</f>
        <v/>
      </c>
      <c r="J275" s="89"/>
      <c r="K275" s="149" t="str">
        <f ca="1">IF(IFERROR(INDIRECT(CONCATENATE("'UNITCOST ITEMS (Data Entry)'!C",IFERROR(SUM(MATCH(A275,'UNITCOST ITEMS (Data Entry)'!$A$3:$A$504,0),2),""))),"")=0,"",IFERROR(INDIRECT(CONCATENATE("'UNITCOST ITEMS (Data Entry)'!C",IFERROR(SUM(MATCH(A275,'UNITCOST ITEMS (Data Entry)'!$A$3:$A$504,0),2),""))),""))</f>
        <v/>
      </c>
      <c r="L275" s="85" t="str">
        <f t="shared" ca="1" si="8"/>
        <v/>
      </c>
    </row>
    <row r="276" spans="1:12" s="72" customFormat="1" ht="15" customHeight="1" x14ac:dyDescent="0.25">
      <c r="A276" s="148">
        <f t="shared" si="9"/>
        <v>268</v>
      </c>
      <c r="B276" s="156" t="str">
        <f ca="1">IF(IFERROR(INDIRECT(CONCATENATE("'UNITCOST ITEMS (Data Entry)'!D",IFERROR(SUM(MATCH(A276,'UNITCOST ITEMS (Data Entry)'!$A$3:$A$504,0),2),""))),"")=0,"",IFERROR(INDIRECT(CONCATENATE("'UNITCOST ITEMS (Data Entry)'!D",IFERROR(SUM(MATCH(A276,'UNITCOST ITEMS (Data Entry)'!$A$3:$A$504,0),2),""))),""))</f>
        <v/>
      </c>
      <c r="C276" s="236" t="str">
        <f ca="1">IF(IFERROR(INDIRECT(CONCATENATE("'UNITCOST ITEMS (Data Entry)'!E",IFERROR(SUM(MATCH(A276,'UNITCOST ITEMS (Data Entry)'!$A$3:$A$504,0),2),""))),"")=0,"",IFERROR(INDIRECT(CONCATENATE("'UNITCOST ITEMS (Data Entry)'!E",IFERROR(SUM(MATCH(A276,'UNITCOST ITEMS (Data Entry)'!$A$3:$A$504,0),2),""))),""))</f>
        <v/>
      </c>
      <c r="D276" s="237"/>
      <c r="E276" s="159" t="str">
        <f ca="1">IF(IFERROR(INDIRECT(CONCATENATE("'UNITCOST ITEMS (Data Entry)'!F",IFERROR(SUM(MATCH(A276,'UNITCOST ITEMS (Data Entry)'!$A$3:$A$504,0),2),""))),"")=0,"",IFERROR(INDIRECT(CONCATENATE("'UNITCOST ITEMS (Data Entry)'!F",IFERROR(SUM(MATCH(A276,'UNITCOST ITEMS (Data Entry)'!$A$3:$A$504,0),2),""))),""))</f>
        <v/>
      </c>
      <c r="F276" s="159" t="str">
        <f ca="1">IF(IFERROR(INDIRECT(CONCATENATE("'UNITCOST ITEMS (Data Entry)'!G",IFERROR(SUM(MATCH(A276,'UNITCOST ITEMS (Data Entry)'!$A$3:$A$504,0),2),""))),"")=0,"",IFERROR(INDIRECT(CONCATENATE("'UNITCOST ITEMS (Data Entry)'!G",IFERROR(SUM(MATCH(A276,'UNITCOST ITEMS (Data Entry)'!$A$3:$A$504,0),2),""))),""))</f>
        <v/>
      </c>
      <c r="G276" s="152" t="str">
        <f ca="1">IF(IFERROR(INDIRECT(CONCATENATE("'UNITCOST ITEMS (Data Entry)'!H",IFERROR(SUM(MATCH(A276,'UNITCOST ITEMS (Data Entry)'!$A$3:$A$504,0),2),""))),"")=0,"",IFERROR(INDIRECT(CONCATENATE("'UNITCOST ITEMS (Data Entry)'!H",IFERROR(SUM(MATCH(A276,'UNITCOST ITEMS (Data Entry)'!$A$3:$A$504,0),2),""))),""))</f>
        <v/>
      </c>
      <c r="H276" s="152" t="str">
        <f ca="1">IF(IFERROR(INDIRECT(CONCATENATE("'UNITCOST ITEMS (Data Entry)'!I",IFERROR(SUM(MATCH(A276,'UNITCOST ITEMS (Data Entry)'!$A$3:$A$504,0),2),""))),"")=0,"",IFERROR(INDIRECT(CONCATENATE("'UNITCOST ITEMS (Data Entry)'!I",IFERROR(SUM(MATCH(A276,'UNITCOST ITEMS (Data Entry)'!$A$3:$A$504,0),2),""))),""))</f>
        <v/>
      </c>
      <c r="I276" s="153" t="str">
        <f ca="1">IF(K276=2,"",IF(IFERROR(INDIRECT(CONCATENATE("'UNITCOST ITEMS (Data Entry)'!J",IFERROR(SUM(MATCH(A276,'UNITCOST ITEMS (Data Entry)'!$A$3:$A$504,0),2),""))),"")=0,"",IFERROR(INDIRECT(CONCATENATE("'UNITCOST ITEMS (Data Entry)'!J",IFERROR(SUM(MATCH(A276,'UNITCOST ITEMS (Data Entry)'!$A$3:$A$504,0),2),""))),"")))</f>
        <v/>
      </c>
      <c r="J276" s="89"/>
      <c r="K276" s="149" t="str">
        <f ca="1">IF(IFERROR(INDIRECT(CONCATENATE("'UNITCOST ITEMS (Data Entry)'!C",IFERROR(SUM(MATCH(A276,'UNITCOST ITEMS (Data Entry)'!$A$3:$A$504,0),2),""))),"")=0,"",IFERROR(INDIRECT(CONCATENATE("'UNITCOST ITEMS (Data Entry)'!C",IFERROR(SUM(MATCH(A276,'UNITCOST ITEMS (Data Entry)'!$A$3:$A$504,0),2),""))),""))</f>
        <v/>
      </c>
      <c r="L276" s="85" t="str">
        <f t="shared" ca="1" si="8"/>
        <v/>
      </c>
    </row>
    <row r="277" spans="1:12" s="72" customFormat="1" ht="15" customHeight="1" x14ac:dyDescent="0.25">
      <c r="A277" s="148">
        <f t="shared" si="9"/>
        <v>269</v>
      </c>
      <c r="B277" s="156" t="str">
        <f ca="1">IF(IFERROR(INDIRECT(CONCATENATE("'UNITCOST ITEMS (Data Entry)'!D",IFERROR(SUM(MATCH(A277,'UNITCOST ITEMS (Data Entry)'!$A$3:$A$504,0),2),""))),"")=0,"",IFERROR(INDIRECT(CONCATENATE("'UNITCOST ITEMS (Data Entry)'!D",IFERROR(SUM(MATCH(A277,'UNITCOST ITEMS (Data Entry)'!$A$3:$A$504,0),2),""))),""))</f>
        <v/>
      </c>
      <c r="C277" s="236" t="str">
        <f ca="1">IF(IFERROR(INDIRECT(CONCATENATE("'UNITCOST ITEMS (Data Entry)'!E",IFERROR(SUM(MATCH(A277,'UNITCOST ITEMS (Data Entry)'!$A$3:$A$504,0),2),""))),"")=0,"",IFERROR(INDIRECT(CONCATENATE("'UNITCOST ITEMS (Data Entry)'!E",IFERROR(SUM(MATCH(A277,'UNITCOST ITEMS (Data Entry)'!$A$3:$A$504,0),2),""))),""))</f>
        <v/>
      </c>
      <c r="D277" s="237"/>
      <c r="E277" s="159" t="str">
        <f ca="1">IF(IFERROR(INDIRECT(CONCATENATE("'UNITCOST ITEMS (Data Entry)'!F",IFERROR(SUM(MATCH(A277,'UNITCOST ITEMS (Data Entry)'!$A$3:$A$504,0),2),""))),"")=0,"",IFERROR(INDIRECT(CONCATENATE("'UNITCOST ITEMS (Data Entry)'!F",IFERROR(SUM(MATCH(A277,'UNITCOST ITEMS (Data Entry)'!$A$3:$A$504,0),2),""))),""))</f>
        <v/>
      </c>
      <c r="F277" s="159" t="str">
        <f ca="1">IF(IFERROR(INDIRECT(CONCATENATE("'UNITCOST ITEMS (Data Entry)'!G",IFERROR(SUM(MATCH(A277,'UNITCOST ITEMS (Data Entry)'!$A$3:$A$504,0),2),""))),"")=0,"",IFERROR(INDIRECT(CONCATENATE("'UNITCOST ITEMS (Data Entry)'!G",IFERROR(SUM(MATCH(A277,'UNITCOST ITEMS (Data Entry)'!$A$3:$A$504,0),2),""))),""))</f>
        <v/>
      </c>
      <c r="G277" s="152" t="str">
        <f ca="1">IF(IFERROR(INDIRECT(CONCATENATE("'UNITCOST ITEMS (Data Entry)'!H",IFERROR(SUM(MATCH(A277,'UNITCOST ITEMS (Data Entry)'!$A$3:$A$504,0),2),""))),"")=0,"",IFERROR(INDIRECT(CONCATENATE("'UNITCOST ITEMS (Data Entry)'!H",IFERROR(SUM(MATCH(A277,'UNITCOST ITEMS (Data Entry)'!$A$3:$A$504,0),2),""))),""))</f>
        <v/>
      </c>
      <c r="H277" s="152" t="str">
        <f ca="1">IF(IFERROR(INDIRECT(CONCATENATE("'UNITCOST ITEMS (Data Entry)'!I",IFERROR(SUM(MATCH(A277,'UNITCOST ITEMS (Data Entry)'!$A$3:$A$504,0),2),""))),"")=0,"",IFERROR(INDIRECT(CONCATENATE("'UNITCOST ITEMS (Data Entry)'!I",IFERROR(SUM(MATCH(A277,'UNITCOST ITEMS (Data Entry)'!$A$3:$A$504,0),2),""))),""))</f>
        <v/>
      </c>
      <c r="I277" s="153" t="str">
        <f ca="1">IF(K277=2,"",IF(IFERROR(INDIRECT(CONCATENATE("'UNITCOST ITEMS (Data Entry)'!J",IFERROR(SUM(MATCH(A277,'UNITCOST ITEMS (Data Entry)'!$A$3:$A$504,0),2),""))),"")=0,"",IFERROR(INDIRECT(CONCATENATE("'UNITCOST ITEMS (Data Entry)'!J",IFERROR(SUM(MATCH(A277,'UNITCOST ITEMS (Data Entry)'!$A$3:$A$504,0),2),""))),"")))</f>
        <v/>
      </c>
      <c r="J277" s="89"/>
      <c r="K277" s="149" t="str">
        <f ca="1">IF(IFERROR(INDIRECT(CONCATENATE("'UNITCOST ITEMS (Data Entry)'!C",IFERROR(SUM(MATCH(A277,'UNITCOST ITEMS (Data Entry)'!$A$3:$A$504,0),2),""))),"")=0,"",IFERROR(INDIRECT(CONCATENATE("'UNITCOST ITEMS (Data Entry)'!C",IFERROR(SUM(MATCH(A277,'UNITCOST ITEMS (Data Entry)'!$A$3:$A$504,0),2),""))),""))</f>
        <v/>
      </c>
      <c r="L277" s="85" t="str">
        <f t="shared" ca="1" si="8"/>
        <v/>
      </c>
    </row>
    <row r="278" spans="1:12" s="72" customFormat="1" ht="15" customHeight="1" x14ac:dyDescent="0.25">
      <c r="A278" s="148">
        <f t="shared" si="9"/>
        <v>270</v>
      </c>
      <c r="B278" s="156" t="str">
        <f ca="1">IF(IFERROR(INDIRECT(CONCATENATE("'UNITCOST ITEMS (Data Entry)'!D",IFERROR(SUM(MATCH(A278,'UNITCOST ITEMS (Data Entry)'!$A$3:$A$504,0),2),""))),"")=0,"",IFERROR(INDIRECT(CONCATENATE("'UNITCOST ITEMS (Data Entry)'!D",IFERROR(SUM(MATCH(A278,'UNITCOST ITEMS (Data Entry)'!$A$3:$A$504,0),2),""))),""))</f>
        <v/>
      </c>
      <c r="C278" s="236" t="str">
        <f ca="1">IF(IFERROR(INDIRECT(CONCATENATE("'UNITCOST ITEMS (Data Entry)'!E",IFERROR(SUM(MATCH(A278,'UNITCOST ITEMS (Data Entry)'!$A$3:$A$504,0),2),""))),"")=0,"",IFERROR(INDIRECT(CONCATENATE("'UNITCOST ITEMS (Data Entry)'!E",IFERROR(SUM(MATCH(A278,'UNITCOST ITEMS (Data Entry)'!$A$3:$A$504,0),2),""))),""))</f>
        <v/>
      </c>
      <c r="D278" s="237"/>
      <c r="E278" s="159" t="str">
        <f ca="1">IF(IFERROR(INDIRECT(CONCATENATE("'UNITCOST ITEMS (Data Entry)'!F",IFERROR(SUM(MATCH(A278,'UNITCOST ITEMS (Data Entry)'!$A$3:$A$504,0),2),""))),"")=0,"",IFERROR(INDIRECT(CONCATENATE("'UNITCOST ITEMS (Data Entry)'!F",IFERROR(SUM(MATCH(A278,'UNITCOST ITEMS (Data Entry)'!$A$3:$A$504,0),2),""))),""))</f>
        <v/>
      </c>
      <c r="F278" s="159" t="str">
        <f ca="1">IF(IFERROR(INDIRECT(CONCATENATE("'UNITCOST ITEMS (Data Entry)'!G",IFERROR(SUM(MATCH(A278,'UNITCOST ITEMS (Data Entry)'!$A$3:$A$504,0),2),""))),"")=0,"",IFERROR(INDIRECT(CONCATENATE("'UNITCOST ITEMS (Data Entry)'!G",IFERROR(SUM(MATCH(A278,'UNITCOST ITEMS (Data Entry)'!$A$3:$A$504,0),2),""))),""))</f>
        <v/>
      </c>
      <c r="G278" s="152" t="str">
        <f ca="1">IF(IFERROR(INDIRECT(CONCATENATE("'UNITCOST ITEMS (Data Entry)'!H",IFERROR(SUM(MATCH(A278,'UNITCOST ITEMS (Data Entry)'!$A$3:$A$504,0),2),""))),"")=0,"",IFERROR(INDIRECT(CONCATENATE("'UNITCOST ITEMS (Data Entry)'!H",IFERROR(SUM(MATCH(A278,'UNITCOST ITEMS (Data Entry)'!$A$3:$A$504,0),2),""))),""))</f>
        <v/>
      </c>
      <c r="H278" s="152" t="str">
        <f ca="1">IF(IFERROR(INDIRECT(CONCATENATE("'UNITCOST ITEMS (Data Entry)'!I",IFERROR(SUM(MATCH(A278,'UNITCOST ITEMS (Data Entry)'!$A$3:$A$504,0),2),""))),"")=0,"",IFERROR(INDIRECT(CONCATENATE("'UNITCOST ITEMS (Data Entry)'!I",IFERROR(SUM(MATCH(A278,'UNITCOST ITEMS (Data Entry)'!$A$3:$A$504,0),2),""))),""))</f>
        <v/>
      </c>
      <c r="I278" s="153" t="str">
        <f ca="1">IF(K278=2,"",IF(IFERROR(INDIRECT(CONCATENATE("'UNITCOST ITEMS (Data Entry)'!J",IFERROR(SUM(MATCH(A278,'UNITCOST ITEMS (Data Entry)'!$A$3:$A$504,0),2),""))),"")=0,"",IFERROR(INDIRECT(CONCATENATE("'UNITCOST ITEMS (Data Entry)'!J",IFERROR(SUM(MATCH(A278,'UNITCOST ITEMS (Data Entry)'!$A$3:$A$504,0),2),""))),"")))</f>
        <v/>
      </c>
      <c r="J278" s="89"/>
      <c r="K278" s="149" t="str">
        <f ca="1">IF(IFERROR(INDIRECT(CONCATENATE("'UNITCOST ITEMS (Data Entry)'!C",IFERROR(SUM(MATCH(A278,'UNITCOST ITEMS (Data Entry)'!$A$3:$A$504,0),2),""))),"")=0,"",IFERROR(INDIRECT(CONCATENATE("'UNITCOST ITEMS (Data Entry)'!C",IFERROR(SUM(MATCH(A278,'UNITCOST ITEMS (Data Entry)'!$A$3:$A$504,0),2),""))),""))</f>
        <v/>
      </c>
      <c r="L278" s="85" t="str">
        <f t="shared" ca="1" si="8"/>
        <v/>
      </c>
    </row>
    <row r="279" spans="1:12" s="72" customFormat="1" ht="15" customHeight="1" x14ac:dyDescent="0.25">
      <c r="A279" s="148">
        <f t="shared" si="9"/>
        <v>271</v>
      </c>
      <c r="B279" s="156" t="str">
        <f ca="1">IF(IFERROR(INDIRECT(CONCATENATE("'UNITCOST ITEMS (Data Entry)'!D",IFERROR(SUM(MATCH(A279,'UNITCOST ITEMS (Data Entry)'!$A$3:$A$504,0),2),""))),"")=0,"",IFERROR(INDIRECT(CONCATENATE("'UNITCOST ITEMS (Data Entry)'!D",IFERROR(SUM(MATCH(A279,'UNITCOST ITEMS (Data Entry)'!$A$3:$A$504,0),2),""))),""))</f>
        <v/>
      </c>
      <c r="C279" s="236" t="str">
        <f ca="1">IF(IFERROR(INDIRECT(CONCATENATE("'UNITCOST ITEMS (Data Entry)'!E",IFERROR(SUM(MATCH(A279,'UNITCOST ITEMS (Data Entry)'!$A$3:$A$504,0),2),""))),"")=0,"",IFERROR(INDIRECT(CONCATENATE("'UNITCOST ITEMS (Data Entry)'!E",IFERROR(SUM(MATCH(A279,'UNITCOST ITEMS (Data Entry)'!$A$3:$A$504,0),2),""))),""))</f>
        <v/>
      </c>
      <c r="D279" s="237"/>
      <c r="E279" s="159" t="str">
        <f ca="1">IF(IFERROR(INDIRECT(CONCATENATE("'UNITCOST ITEMS (Data Entry)'!F",IFERROR(SUM(MATCH(A279,'UNITCOST ITEMS (Data Entry)'!$A$3:$A$504,0),2),""))),"")=0,"",IFERROR(INDIRECT(CONCATENATE("'UNITCOST ITEMS (Data Entry)'!F",IFERROR(SUM(MATCH(A279,'UNITCOST ITEMS (Data Entry)'!$A$3:$A$504,0),2),""))),""))</f>
        <v/>
      </c>
      <c r="F279" s="159" t="str">
        <f ca="1">IF(IFERROR(INDIRECT(CONCATENATE("'UNITCOST ITEMS (Data Entry)'!G",IFERROR(SUM(MATCH(A279,'UNITCOST ITEMS (Data Entry)'!$A$3:$A$504,0),2),""))),"")=0,"",IFERROR(INDIRECT(CONCATENATE("'UNITCOST ITEMS (Data Entry)'!G",IFERROR(SUM(MATCH(A279,'UNITCOST ITEMS (Data Entry)'!$A$3:$A$504,0),2),""))),""))</f>
        <v/>
      </c>
      <c r="G279" s="152" t="str">
        <f ca="1">IF(IFERROR(INDIRECT(CONCATENATE("'UNITCOST ITEMS (Data Entry)'!H",IFERROR(SUM(MATCH(A279,'UNITCOST ITEMS (Data Entry)'!$A$3:$A$504,0),2),""))),"")=0,"",IFERROR(INDIRECT(CONCATENATE("'UNITCOST ITEMS (Data Entry)'!H",IFERROR(SUM(MATCH(A279,'UNITCOST ITEMS (Data Entry)'!$A$3:$A$504,0),2),""))),""))</f>
        <v/>
      </c>
      <c r="H279" s="152" t="str">
        <f ca="1">IF(IFERROR(INDIRECT(CONCATENATE("'UNITCOST ITEMS (Data Entry)'!I",IFERROR(SUM(MATCH(A279,'UNITCOST ITEMS (Data Entry)'!$A$3:$A$504,0),2),""))),"")=0,"",IFERROR(INDIRECT(CONCATENATE("'UNITCOST ITEMS (Data Entry)'!I",IFERROR(SUM(MATCH(A279,'UNITCOST ITEMS (Data Entry)'!$A$3:$A$504,0),2),""))),""))</f>
        <v/>
      </c>
      <c r="I279" s="153" t="str">
        <f ca="1">IF(K279=2,"",IF(IFERROR(INDIRECT(CONCATENATE("'UNITCOST ITEMS (Data Entry)'!J",IFERROR(SUM(MATCH(A279,'UNITCOST ITEMS (Data Entry)'!$A$3:$A$504,0),2),""))),"")=0,"",IFERROR(INDIRECT(CONCATENATE("'UNITCOST ITEMS (Data Entry)'!J",IFERROR(SUM(MATCH(A279,'UNITCOST ITEMS (Data Entry)'!$A$3:$A$504,0),2),""))),"")))</f>
        <v/>
      </c>
      <c r="J279" s="89"/>
      <c r="K279" s="149" t="str">
        <f ca="1">IF(IFERROR(INDIRECT(CONCATENATE("'UNITCOST ITEMS (Data Entry)'!C",IFERROR(SUM(MATCH(A279,'UNITCOST ITEMS (Data Entry)'!$A$3:$A$504,0),2),""))),"")=0,"",IFERROR(INDIRECT(CONCATENATE("'UNITCOST ITEMS (Data Entry)'!C",IFERROR(SUM(MATCH(A279,'UNITCOST ITEMS (Data Entry)'!$A$3:$A$504,0),2),""))),""))</f>
        <v/>
      </c>
      <c r="L279" s="85" t="str">
        <f t="shared" ca="1" si="8"/>
        <v/>
      </c>
    </row>
    <row r="280" spans="1:12" s="72" customFormat="1" ht="15" customHeight="1" x14ac:dyDescent="0.25">
      <c r="A280" s="148">
        <f t="shared" si="9"/>
        <v>272</v>
      </c>
      <c r="B280" s="156" t="str">
        <f ca="1">IF(IFERROR(INDIRECT(CONCATENATE("'UNITCOST ITEMS (Data Entry)'!D",IFERROR(SUM(MATCH(A280,'UNITCOST ITEMS (Data Entry)'!$A$3:$A$504,0),2),""))),"")=0,"",IFERROR(INDIRECT(CONCATENATE("'UNITCOST ITEMS (Data Entry)'!D",IFERROR(SUM(MATCH(A280,'UNITCOST ITEMS (Data Entry)'!$A$3:$A$504,0),2),""))),""))</f>
        <v/>
      </c>
      <c r="C280" s="236" t="str">
        <f ca="1">IF(IFERROR(INDIRECT(CONCATENATE("'UNITCOST ITEMS (Data Entry)'!E",IFERROR(SUM(MATCH(A280,'UNITCOST ITEMS (Data Entry)'!$A$3:$A$504,0),2),""))),"")=0,"",IFERROR(INDIRECT(CONCATENATE("'UNITCOST ITEMS (Data Entry)'!E",IFERROR(SUM(MATCH(A280,'UNITCOST ITEMS (Data Entry)'!$A$3:$A$504,0),2),""))),""))</f>
        <v/>
      </c>
      <c r="D280" s="237"/>
      <c r="E280" s="159" t="str">
        <f ca="1">IF(IFERROR(INDIRECT(CONCATENATE("'UNITCOST ITEMS (Data Entry)'!F",IFERROR(SUM(MATCH(A280,'UNITCOST ITEMS (Data Entry)'!$A$3:$A$504,0),2),""))),"")=0,"",IFERROR(INDIRECT(CONCATENATE("'UNITCOST ITEMS (Data Entry)'!F",IFERROR(SUM(MATCH(A280,'UNITCOST ITEMS (Data Entry)'!$A$3:$A$504,0),2),""))),""))</f>
        <v/>
      </c>
      <c r="F280" s="159" t="str">
        <f ca="1">IF(IFERROR(INDIRECT(CONCATENATE("'UNITCOST ITEMS (Data Entry)'!G",IFERROR(SUM(MATCH(A280,'UNITCOST ITEMS (Data Entry)'!$A$3:$A$504,0),2),""))),"")=0,"",IFERROR(INDIRECT(CONCATENATE("'UNITCOST ITEMS (Data Entry)'!G",IFERROR(SUM(MATCH(A280,'UNITCOST ITEMS (Data Entry)'!$A$3:$A$504,0),2),""))),""))</f>
        <v/>
      </c>
      <c r="G280" s="152" t="str">
        <f ca="1">IF(IFERROR(INDIRECT(CONCATENATE("'UNITCOST ITEMS (Data Entry)'!H",IFERROR(SUM(MATCH(A280,'UNITCOST ITEMS (Data Entry)'!$A$3:$A$504,0),2),""))),"")=0,"",IFERROR(INDIRECT(CONCATENATE("'UNITCOST ITEMS (Data Entry)'!H",IFERROR(SUM(MATCH(A280,'UNITCOST ITEMS (Data Entry)'!$A$3:$A$504,0),2),""))),""))</f>
        <v/>
      </c>
      <c r="H280" s="152" t="str">
        <f ca="1">IF(IFERROR(INDIRECT(CONCATENATE("'UNITCOST ITEMS (Data Entry)'!I",IFERROR(SUM(MATCH(A280,'UNITCOST ITEMS (Data Entry)'!$A$3:$A$504,0),2),""))),"")=0,"",IFERROR(INDIRECT(CONCATENATE("'UNITCOST ITEMS (Data Entry)'!I",IFERROR(SUM(MATCH(A280,'UNITCOST ITEMS (Data Entry)'!$A$3:$A$504,0),2),""))),""))</f>
        <v/>
      </c>
      <c r="I280" s="153" t="str">
        <f ca="1">IF(K280=2,"",IF(IFERROR(INDIRECT(CONCATENATE("'UNITCOST ITEMS (Data Entry)'!J",IFERROR(SUM(MATCH(A280,'UNITCOST ITEMS (Data Entry)'!$A$3:$A$504,0),2),""))),"")=0,"",IFERROR(INDIRECT(CONCATENATE("'UNITCOST ITEMS (Data Entry)'!J",IFERROR(SUM(MATCH(A280,'UNITCOST ITEMS (Data Entry)'!$A$3:$A$504,0),2),""))),"")))</f>
        <v/>
      </c>
      <c r="J280" s="89"/>
      <c r="K280" s="149" t="str">
        <f ca="1">IF(IFERROR(INDIRECT(CONCATENATE("'UNITCOST ITEMS (Data Entry)'!C",IFERROR(SUM(MATCH(A280,'UNITCOST ITEMS (Data Entry)'!$A$3:$A$504,0),2),""))),"")=0,"",IFERROR(INDIRECT(CONCATENATE("'UNITCOST ITEMS (Data Entry)'!C",IFERROR(SUM(MATCH(A280,'UNITCOST ITEMS (Data Entry)'!$A$3:$A$504,0),2),""))),""))</f>
        <v/>
      </c>
      <c r="L280" s="85" t="str">
        <f t="shared" ca="1" si="8"/>
        <v/>
      </c>
    </row>
    <row r="281" spans="1:12" s="72" customFormat="1" ht="15" customHeight="1" x14ac:dyDescent="0.25">
      <c r="A281" s="148">
        <f t="shared" si="9"/>
        <v>273</v>
      </c>
      <c r="B281" s="156" t="str">
        <f ca="1">IF(IFERROR(INDIRECT(CONCATENATE("'UNITCOST ITEMS (Data Entry)'!D",IFERROR(SUM(MATCH(A281,'UNITCOST ITEMS (Data Entry)'!$A$3:$A$504,0),2),""))),"")=0,"",IFERROR(INDIRECT(CONCATENATE("'UNITCOST ITEMS (Data Entry)'!D",IFERROR(SUM(MATCH(A281,'UNITCOST ITEMS (Data Entry)'!$A$3:$A$504,0),2),""))),""))</f>
        <v/>
      </c>
      <c r="C281" s="236" t="str">
        <f ca="1">IF(IFERROR(INDIRECT(CONCATENATE("'UNITCOST ITEMS (Data Entry)'!E",IFERROR(SUM(MATCH(A281,'UNITCOST ITEMS (Data Entry)'!$A$3:$A$504,0),2),""))),"")=0,"",IFERROR(INDIRECT(CONCATENATE("'UNITCOST ITEMS (Data Entry)'!E",IFERROR(SUM(MATCH(A281,'UNITCOST ITEMS (Data Entry)'!$A$3:$A$504,0),2),""))),""))</f>
        <v/>
      </c>
      <c r="D281" s="237"/>
      <c r="E281" s="159" t="str">
        <f ca="1">IF(IFERROR(INDIRECT(CONCATENATE("'UNITCOST ITEMS (Data Entry)'!F",IFERROR(SUM(MATCH(A281,'UNITCOST ITEMS (Data Entry)'!$A$3:$A$504,0),2),""))),"")=0,"",IFERROR(INDIRECT(CONCATENATE("'UNITCOST ITEMS (Data Entry)'!F",IFERROR(SUM(MATCH(A281,'UNITCOST ITEMS (Data Entry)'!$A$3:$A$504,0),2),""))),""))</f>
        <v/>
      </c>
      <c r="F281" s="159" t="str">
        <f ca="1">IF(IFERROR(INDIRECT(CONCATENATE("'UNITCOST ITEMS (Data Entry)'!G",IFERROR(SUM(MATCH(A281,'UNITCOST ITEMS (Data Entry)'!$A$3:$A$504,0),2),""))),"")=0,"",IFERROR(INDIRECT(CONCATENATE("'UNITCOST ITEMS (Data Entry)'!G",IFERROR(SUM(MATCH(A281,'UNITCOST ITEMS (Data Entry)'!$A$3:$A$504,0),2),""))),""))</f>
        <v/>
      </c>
      <c r="G281" s="152" t="str">
        <f ca="1">IF(IFERROR(INDIRECT(CONCATENATE("'UNITCOST ITEMS (Data Entry)'!H",IFERROR(SUM(MATCH(A281,'UNITCOST ITEMS (Data Entry)'!$A$3:$A$504,0),2),""))),"")=0,"",IFERROR(INDIRECT(CONCATENATE("'UNITCOST ITEMS (Data Entry)'!H",IFERROR(SUM(MATCH(A281,'UNITCOST ITEMS (Data Entry)'!$A$3:$A$504,0),2),""))),""))</f>
        <v/>
      </c>
      <c r="H281" s="152" t="str">
        <f ca="1">IF(IFERROR(INDIRECT(CONCATENATE("'UNITCOST ITEMS (Data Entry)'!I",IFERROR(SUM(MATCH(A281,'UNITCOST ITEMS (Data Entry)'!$A$3:$A$504,0),2),""))),"")=0,"",IFERROR(INDIRECT(CONCATENATE("'UNITCOST ITEMS (Data Entry)'!I",IFERROR(SUM(MATCH(A281,'UNITCOST ITEMS (Data Entry)'!$A$3:$A$504,0),2),""))),""))</f>
        <v/>
      </c>
      <c r="I281" s="153" t="str">
        <f ca="1">IF(K281=2,"",IF(IFERROR(INDIRECT(CONCATENATE("'UNITCOST ITEMS (Data Entry)'!J",IFERROR(SUM(MATCH(A281,'UNITCOST ITEMS (Data Entry)'!$A$3:$A$504,0),2),""))),"")=0,"",IFERROR(INDIRECT(CONCATENATE("'UNITCOST ITEMS (Data Entry)'!J",IFERROR(SUM(MATCH(A281,'UNITCOST ITEMS (Data Entry)'!$A$3:$A$504,0),2),""))),"")))</f>
        <v/>
      </c>
      <c r="J281" s="89"/>
      <c r="K281" s="149" t="str">
        <f ca="1">IF(IFERROR(INDIRECT(CONCATENATE("'UNITCOST ITEMS (Data Entry)'!C",IFERROR(SUM(MATCH(A281,'UNITCOST ITEMS (Data Entry)'!$A$3:$A$504,0),2),""))),"")=0,"",IFERROR(INDIRECT(CONCATENATE("'UNITCOST ITEMS (Data Entry)'!C",IFERROR(SUM(MATCH(A281,'UNITCOST ITEMS (Data Entry)'!$A$3:$A$504,0),2),""))),""))</f>
        <v/>
      </c>
      <c r="L281" s="85" t="str">
        <f t="shared" ca="1" si="8"/>
        <v/>
      </c>
    </row>
    <row r="282" spans="1:12" s="72" customFormat="1" ht="15" customHeight="1" x14ac:dyDescent="0.25">
      <c r="A282" s="148">
        <f t="shared" si="9"/>
        <v>274</v>
      </c>
      <c r="B282" s="156" t="str">
        <f ca="1">IF(IFERROR(INDIRECT(CONCATENATE("'UNITCOST ITEMS (Data Entry)'!D",IFERROR(SUM(MATCH(A282,'UNITCOST ITEMS (Data Entry)'!$A$3:$A$504,0),2),""))),"")=0,"",IFERROR(INDIRECT(CONCATENATE("'UNITCOST ITEMS (Data Entry)'!D",IFERROR(SUM(MATCH(A282,'UNITCOST ITEMS (Data Entry)'!$A$3:$A$504,0),2),""))),""))</f>
        <v/>
      </c>
      <c r="C282" s="236" t="str">
        <f ca="1">IF(IFERROR(INDIRECT(CONCATENATE("'UNITCOST ITEMS (Data Entry)'!E",IFERROR(SUM(MATCH(A282,'UNITCOST ITEMS (Data Entry)'!$A$3:$A$504,0),2),""))),"")=0,"",IFERROR(INDIRECT(CONCATENATE("'UNITCOST ITEMS (Data Entry)'!E",IFERROR(SUM(MATCH(A282,'UNITCOST ITEMS (Data Entry)'!$A$3:$A$504,0),2),""))),""))</f>
        <v/>
      </c>
      <c r="D282" s="237"/>
      <c r="E282" s="159" t="str">
        <f ca="1">IF(IFERROR(INDIRECT(CONCATENATE("'UNITCOST ITEMS (Data Entry)'!F",IFERROR(SUM(MATCH(A282,'UNITCOST ITEMS (Data Entry)'!$A$3:$A$504,0),2),""))),"")=0,"",IFERROR(INDIRECT(CONCATENATE("'UNITCOST ITEMS (Data Entry)'!F",IFERROR(SUM(MATCH(A282,'UNITCOST ITEMS (Data Entry)'!$A$3:$A$504,0),2),""))),""))</f>
        <v/>
      </c>
      <c r="F282" s="159" t="str">
        <f ca="1">IF(IFERROR(INDIRECT(CONCATENATE("'UNITCOST ITEMS (Data Entry)'!G",IFERROR(SUM(MATCH(A282,'UNITCOST ITEMS (Data Entry)'!$A$3:$A$504,0),2),""))),"")=0,"",IFERROR(INDIRECT(CONCATENATE("'UNITCOST ITEMS (Data Entry)'!G",IFERROR(SUM(MATCH(A282,'UNITCOST ITEMS (Data Entry)'!$A$3:$A$504,0),2),""))),""))</f>
        <v/>
      </c>
      <c r="G282" s="152" t="str">
        <f ca="1">IF(IFERROR(INDIRECT(CONCATENATE("'UNITCOST ITEMS (Data Entry)'!H",IFERROR(SUM(MATCH(A282,'UNITCOST ITEMS (Data Entry)'!$A$3:$A$504,0),2),""))),"")=0,"",IFERROR(INDIRECT(CONCATENATE("'UNITCOST ITEMS (Data Entry)'!H",IFERROR(SUM(MATCH(A282,'UNITCOST ITEMS (Data Entry)'!$A$3:$A$504,0),2),""))),""))</f>
        <v/>
      </c>
      <c r="H282" s="152" t="str">
        <f ca="1">IF(IFERROR(INDIRECT(CONCATENATE("'UNITCOST ITEMS (Data Entry)'!I",IFERROR(SUM(MATCH(A282,'UNITCOST ITEMS (Data Entry)'!$A$3:$A$504,0),2),""))),"")=0,"",IFERROR(INDIRECT(CONCATENATE("'UNITCOST ITEMS (Data Entry)'!I",IFERROR(SUM(MATCH(A282,'UNITCOST ITEMS (Data Entry)'!$A$3:$A$504,0),2),""))),""))</f>
        <v/>
      </c>
      <c r="I282" s="153" t="str">
        <f ca="1">IF(K282=2,"",IF(IFERROR(INDIRECT(CONCATENATE("'UNITCOST ITEMS (Data Entry)'!J",IFERROR(SUM(MATCH(A282,'UNITCOST ITEMS (Data Entry)'!$A$3:$A$504,0),2),""))),"")=0,"",IFERROR(INDIRECT(CONCATENATE("'UNITCOST ITEMS (Data Entry)'!J",IFERROR(SUM(MATCH(A282,'UNITCOST ITEMS (Data Entry)'!$A$3:$A$504,0),2),""))),"")))</f>
        <v/>
      </c>
      <c r="J282" s="89"/>
      <c r="K282" s="149" t="str">
        <f ca="1">IF(IFERROR(INDIRECT(CONCATENATE("'UNITCOST ITEMS (Data Entry)'!C",IFERROR(SUM(MATCH(A282,'UNITCOST ITEMS (Data Entry)'!$A$3:$A$504,0),2),""))),"")=0,"",IFERROR(INDIRECT(CONCATENATE("'UNITCOST ITEMS (Data Entry)'!C",IFERROR(SUM(MATCH(A282,'UNITCOST ITEMS (Data Entry)'!$A$3:$A$504,0),2),""))),""))</f>
        <v/>
      </c>
      <c r="L282" s="85" t="str">
        <f t="shared" ca="1" si="8"/>
        <v/>
      </c>
    </row>
    <row r="283" spans="1:12" s="72" customFormat="1" ht="15" customHeight="1" x14ac:dyDescent="0.25">
      <c r="A283" s="148">
        <f t="shared" si="9"/>
        <v>275</v>
      </c>
      <c r="B283" s="156" t="str">
        <f ca="1">IF(IFERROR(INDIRECT(CONCATENATE("'UNITCOST ITEMS (Data Entry)'!D",IFERROR(SUM(MATCH(A283,'UNITCOST ITEMS (Data Entry)'!$A$3:$A$504,0),2),""))),"")=0,"",IFERROR(INDIRECT(CONCATENATE("'UNITCOST ITEMS (Data Entry)'!D",IFERROR(SUM(MATCH(A283,'UNITCOST ITEMS (Data Entry)'!$A$3:$A$504,0),2),""))),""))</f>
        <v/>
      </c>
      <c r="C283" s="236" t="str">
        <f ca="1">IF(IFERROR(INDIRECT(CONCATENATE("'UNITCOST ITEMS (Data Entry)'!E",IFERROR(SUM(MATCH(A283,'UNITCOST ITEMS (Data Entry)'!$A$3:$A$504,0),2),""))),"")=0,"",IFERROR(INDIRECT(CONCATENATE("'UNITCOST ITEMS (Data Entry)'!E",IFERROR(SUM(MATCH(A283,'UNITCOST ITEMS (Data Entry)'!$A$3:$A$504,0),2),""))),""))</f>
        <v/>
      </c>
      <c r="D283" s="237"/>
      <c r="E283" s="159" t="str">
        <f ca="1">IF(IFERROR(INDIRECT(CONCATENATE("'UNITCOST ITEMS (Data Entry)'!F",IFERROR(SUM(MATCH(A283,'UNITCOST ITEMS (Data Entry)'!$A$3:$A$504,0),2),""))),"")=0,"",IFERROR(INDIRECT(CONCATENATE("'UNITCOST ITEMS (Data Entry)'!F",IFERROR(SUM(MATCH(A283,'UNITCOST ITEMS (Data Entry)'!$A$3:$A$504,0),2),""))),""))</f>
        <v/>
      </c>
      <c r="F283" s="159" t="str">
        <f ca="1">IF(IFERROR(INDIRECT(CONCATENATE("'UNITCOST ITEMS (Data Entry)'!G",IFERROR(SUM(MATCH(A283,'UNITCOST ITEMS (Data Entry)'!$A$3:$A$504,0),2),""))),"")=0,"",IFERROR(INDIRECT(CONCATENATE("'UNITCOST ITEMS (Data Entry)'!G",IFERROR(SUM(MATCH(A283,'UNITCOST ITEMS (Data Entry)'!$A$3:$A$504,0),2),""))),""))</f>
        <v/>
      </c>
      <c r="G283" s="152" t="str">
        <f ca="1">IF(IFERROR(INDIRECT(CONCATENATE("'UNITCOST ITEMS (Data Entry)'!H",IFERROR(SUM(MATCH(A283,'UNITCOST ITEMS (Data Entry)'!$A$3:$A$504,0),2),""))),"")=0,"",IFERROR(INDIRECT(CONCATENATE("'UNITCOST ITEMS (Data Entry)'!H",IFERROR(SUM(MATCH(A283,'UNITCOST ITEMS (Data Entry)'!$A$3:$A$504,0),2),""))),""))</f>
        <v/>
      </c>
      <c r="H283" s="152" t="str">
        <f ca="1">IF(IFERROR(INDIRECT(CONCATENATE("'UNITCOST ITEMS (Data Entry)'!I",IFERROR(SUM(MATCH(A283,'UNITCOST ITEMS (Data Entry)'!$A$3:$A$504,0),2),""))),"")=0,"",IFERROR(INDIRECT(CONCATENATE("'UNITCOST ITEMS (Data Entry)'!I",IFERROR(SUM(MATCH(A283,'UNITCOST ITEMS (Data Entry)'!$A$3:$A$504,0),2),""))),""))</f>
        <v/>
      </c>
      <c r="I283" s="153" t="str">
        <f ca="1">IF(K283=2,"",IF(IFERROR(INDIRECT(CONCATENATE("'UNITCOST ITEMS (Data Entry)'!J",IFERROR(SUM(MATCH(A283,'UNITCOST ITEMS (Data Entry)'!$A$3:$A$504,0),2),""))),"")=0,"",IFERROR(INDIRECT(CONCATENATE("'UNITCOST ITEMS (Data Entry)'!J",IFERROR(SUM(MATCH(A283,'UNITCOST ITEMS (Data Entry)'!$A$3:$A$504,0),2),""))),"")))</f>
        <v/>
      </c>
      <c r="J283" s="89"/>
      <c r="K283" s="149" t="str">
        <f ca="1">IF(IFERROR(INDIRECT(CONCATENATE("'UNITCOST ITEMS (Data Entry)'!C",IFERROR(SUM(MATCH(A283,'UNITCOST ITEMS (Data Entry)'!$A$3:$A$504,0),2),""))),"")=0,"",IFERROR(INDIRECT(CONCATENATE("'UNITCOST ITEMS (Data Entry)'!C",IFERROR(SUM(MATCH(A283,'UNITCOST ITEMS (Data Entry)'!$A$3:$A$504,0),2),""))),""))</f>
        <v/>
      </c>
      <c r="L283" s="85" t="str">
        <f t="shared" ca="1" si="8"/>
        <v/>
      </c>
    </row>
    <row r="284" spans="1:12" s="72" customFormat="1" ht="15" customHeight="1" x14ac:dyDescent="0.25">
      <c r="A284" s="148">
        <f t="shared" si="9"/>
        <v>276</v>
      </c>
      <c r="B284" s="156" t="str">
        <f ca="1">IF(IFERROR(INDIRECT(CONCATENATE("'UNITCOST ITEMS (Data Entry)'!D",IFERROR(SUM(MATCH(A284,'UNITCOST ITEMS (Data Entry)'!$A$3:$A$504,0),2),""))),"")=0,"",IFERROR(INDIRECT(CONCATENATE("'UNITCOST ITEMS (Data Entry)'!D",IFERROR(SUM(MATCH(A284,'UNITCOST ITEMS (Data Entry)'!$A$3:$A$504,0),2),""))),""))</f>
        <v/>
      </c>
      <c r="C284" s="236" t="str">
        <f ca="1">IF(IFERROR(INDIRECT(CONCATENATE("'UNITCOST ITEMS (Data Entry)'!E",IFERROR(SUM(MATCH(A284,'UNITCOST ITEMS (Data Entry)'!$A$3:$A$504,0),2),""))),"")=0,"",IFERROR(INDIRECT(CONCATENATE("'UNITCOST ITEMS (Data Entry)'!E",IFERROR(SUM(MATCH(A284,'UNITCOST ITEMS (Data Entry)'!$A$3:$A$504,0),2),""))),""))</f>
        <v/>
      </c>
      <c r="D284" s="237"/>
      <c r="E284" s="159" t="str">
        <f ca="1">IF(IFERROR(INDIRECT(CONCATENATE("'UNITCOST ITEMS (Data Entry)'!F",IFERROR(SUM(MATCH(A284,'UNITCOST ITEMS (Data Entry)'!$A$3:$A$504,0),2),""))),"")=0,"",IFERROR(INDIRECT(CONCATENATE("'UNITCOST ITEMS (Data Entry)'!F",IFERROR(SUM(MATCH(A284,'UNITCOST ITEMS (Data Entry)'!$A$3:$A$504,0),2),""))),""))</f>
        <v/>
      </c>
      <c r="F284" s="159" t="str">
        <f ca="1">IF(IFERROR(INDIRECT(CONCATENATE("'UNITCOST ITEMS (Data Entry)'!G",IFERROR(SUM(MATCH(A284,'UNITCOST ITEMS (Data Entry)'!$A$3:$A$504,0),2),""))),"")=0,"",IFERROR(INDIRECT(CONCATENATE("'UNITCOST ITEMS (Data Entry)'!G",IFERROR(SUM(MATCH(A284,'UNITCOST ITEMS (Data Entry)'!$A$3:$A$504,0),2),""))),""))</f>
        <v/>
      </c>
      <c r="G284" s="152" t="str">
        <f ca="1">IF(IFERROR(INDIRECT(CONCATENATE("'UNITCOST ITEMS (Data Entry)'!H",IFERROR(SUM(MATCH(A284,'UNITCOST ITEMS (Data Entry)'!$A$3:$A$504,0),2),""))),"")=0,"",IFERROR(INDIRECT(CONCATENATE("'UNITCOST ITEMS (Data Entry)'!H",IFERROR(SUM(MATCH(A284,'UNITCOST ITEMS (Data Entry)'!$A$3:$A$504,0),2),""))),""))</f>
        <v/>
      </c>
      <c r="H284" s="152" t="str">
        <f ca="1">IF(IFERROR(INDIRECT(CONCATENATE("'UNITCOST ITEMS (Data Entry)'!I",IFERROR(SUM(MATCH(A284,'UNITCOST ITEMS (Data Entry)'!$A$3:$A$504,0),2),""))),"")=0,"",IFERROR(INDIRECT(CONCATENATE("'UNITCOST ITEMS (Data Entry)'!I",IFERROR(SUM(MATCH(A284,'UNITCOST ITEMS (Data Entry)'!$A$3:$A$504,0),2),""))),""))</f>
        <v/>
      </c>
      <c r="I284" s="153" t="str">
        <f ca="1">IF(K284=2,"",IF(IFERROR(INDIRECT(CONCATENATE("'UNITCOST ITEMS (Data Entry)'!J",IFERROR(SUM(MATCH(A284,'UNITCOST ITEMS (Data Entry)'!$A$3:$A$504,0),2),""))),"")=0,"",IFERROR(INDIRECT(CONCATENATE("'UNITCOST ITEMS (Data Entry)'!J",IFERROR(SUM(MATCH(A284,'UNITCOST ITEMS (Data Entry)'!$A$3:$A$504,0),2),""))),"")))</f>
        <v/>
      </c>
      <c r="J284" s="89"/>
      <c r="K284" s="149" t="str">
        <f ca="1">IF(IFERROR(INDIRECT(CONCATENATE("'UNITCOST ITEMS (Data Entry)'!C",IFERROR(SUM(MATCH(A284,'UNITCOST ITEMS (Data Entry)'!$A$3:$A$504,0),2),""))),"")=0,"",IFERROR(INDIRECT(CONCATENATE("'UNITCOST ITEMS (Data Entry)'!C",IFERROR(SUM(MATCH(A284,'UNITCOST ITEMS (Data Entry)'!$A$3:$A$504,0),2),""))),""))</f>
        <v/>
      </c>
      <c r="L284" s="85" t="str">
        <f t="shared" ca="1" si="8"/>
        <v/>
      </c>
    </row>
    <row r="285" spans="1:12" s="72" customFormat="1" ht="15" customHeight="1" x14ac:dyDescent="0.25">
      <c r="A285" s="148">
        <f t="shared" si="9"/>
        <v>277</v>
      </c>
      <c r="B285" s="156" t="str">
        <f ca="1">IF(IFERROR(INDIRECT(CONCATENATE("'UNITCOST ITEMS (Data Entry)'!D",IFERROR(SUM(MATCH(A285,'UNITCOST ITEMS (Data Entry)'!$A$3:$A$504,0),2),""))),"")=0,"",IFERROR(INDIRECT(CONCATENATE("'UNITCOST ITEMS (Data Entry)'!D",IFERROR(SUM(MATCH(A285,'UNITCOST ITEMS (Data Entry)'!$A$3:$A$504,0),2),""))),""))</f>
        <v/>
      </c>
      <c r="C285" s="236" t="str">
        <f ca="1">IF(IFERROR(INDIRECT(CONCATENATE("'UNITCOST ITEMS (Data Entry)'!E",IFERROR(SUM(MATCH(A285,'UNITCOST ITEMS (Data Entry)'!$A$3:$A$504,0),2),""))),"")=0,"",IFERROR(INDIRECT(CONCATENATE("'UNITCOST ITEMS (Data Entry)'!E",IFERROR(SUM(MATCH(A285,'UNITCOST ITEMS (Data Entry)'!$A$3:$A$504,0),2),""))),""))</f>
        <v/>
      </c>
      <c r="D285" s="237"/>
      <c r="E285" s="159" t="str">
        <f ca="1">IF(IFERROR(INDIRECT(CONCATENATE("'UNITCOST ITEMS (Data Entry)'!F",IFERROR(SUM(MATCH(A285,'UNITCOST ITEMS (Data Entry)'!$A$3:$A$504,0),2),""))),"")=0,"",IFERROR(INDIRECT(CONCATENATE("'UNITCOST ITEMS (Data Entry)'!F",IFERROR(SUM(MATCH(A285,'UNITCOST ITEMS (Data Entry)'!$A$3:$A$504,0),2),""))),""))</f>
        <v/>
      </c>
      <c r="F285" s="159" t="str">
        <f ca="1">IF(IFERROR(INDIRECT(CONCATENATE("'UNITCOST ITEMS (Data Entry)'!G",IFERROR(SUM(MATCH(A285,'UNITCOST ITEMS (Data Entry)'!$A$3:$A$504,0),2),""))),"")=0,"",IFERROR(INDIRECT(CONCATENATE("'UNITCOST ITEMS (Data Entry)'!G",IFERROR(SUM(MATCH(A285,'UNITCOST ITEMS (Data Entry)'!$A$3:$A$504,0),2),""))),""))</f>
        <v/>
      </c>
      <c r="G285" s="152" t="str">
        <f ca="1">IF(IFERROR(INDIRECT(CONCATENATE("'UNITCOST ITEMS (Data Entry)'!H",IFERROR(SUM(MATCH(A285,'UNITCOST ITEMS (Data Entry)'!$A$3:$A$504,0),2),""))),"")=0,"",IFERROR(INDIRECT(CONCATENATE("'UNITCOST ITEMS (Data Entry)'!H",IFERROR(SUM(MATCH(A285,'UNITCOST ITEMS (Data Entry)'!$A$3:$A$504,0),2),""))),""))</f>
        <v/>
      </c>
      <c r="H285" s="152" t="str">
        <f ca="1">IF(IFERROR(INDIRECT(CONCATENATE("'UNITCOST ITEMS (Data Entry)'!I",IFERROR(SUM(MATCH(A285,'UNITCOST ITEMS (Data Entry)'!$A$3:$A$504,0),2),""))),"")=0,"",IFERROR(INDIRECT(CONCATENATE("'UNITCOST ITEMS (Data Entry)'!I",IFERROR(SUM(MATCH(A285,'UNITCOST ITEMS (Data Entry)'!$A$3:$A$504,0),2),""))),""))</f>
        <v/>
      </c>
      <c r="I285" s="153" t="str">
        <f ca="1">IF(K285=2,"",IF(IFERROR(INDIRECT(CONCATENATE("'UNITCOST ITEMS (Data Entry)'!J",IFERROR(SUM(MATCH(A285,'UNITCOST ITEMS (Data Entry)'!$A$3:$A$504,0),2),""))),"")=0,"",IFERROR(INDIRECT(CONCATENATE("'UNITCOST ITEMS (Data Entry)'!J",IFERROR(SUM(MATCH(A285,'UNITCOST ITEMS (Data Entry)'!$A$3:$A$504,0),2),""))),"")))</f>
        <v/>
      </c>
      <c r="J285" s="89"/>
      <c r="K285" s="149" t="str">
        <f ca="1">IF(IFERROR(INDIRECT(CONCATENATE("'UNITCOST ITEMS (Data Entry)'!C",IFERROR(SUM(MATCH(A285,'UNITCOST ITEMS (Data Entry)'!$A$3:$A$504,0),2),""))),"")=0,"",IFERROR(INDIRECT(CONCATENATE("'UNITCOST ITEMS (Data Entry)'!C",IFERROR(SUM(MATCH(A285,'UNITCOST ITEMS (Data Entry)'!$A$3:$A$504,0),2),""))),""))</f>
        <v/>
      </c>
      <c r="L285" s="85" t="str">
        <f t="shared" ca="1" si="8"/>
        <v/>
      </c>
    </row>
    <row r="286" spans="1:12" s="72" customFormat="1" ht="15" customHeight="1" x14ac:dyDescent="0.25">
      <c r="A286" s="148">
        <f t="shared" si="9"/>
        <v>278</v>
      </c>
      <c r="B286" s="156" t="str">
        <f ca="1">IF(IFERROR(INDIRECT(CONCATENATE("'UNITCOST ITEMS (Data Entry)'!D",IFERROR(SUM(MATCH(A286,'UNITCOST ITEMS (Data Entry)'!$A$3:$A$504,0),2),""))),"")=0,"",IFERROR(INDIRECT(CONCATENATE("'UNITCOST ITEMS (Data Entry)'!D",IFERROR(SUM(MATCH(A286,'UNITCOST ITEMS (Data Entry)'!$A$3:$A$504,0),2),""))),""))</f>
        <v/>
      </c>
      <c r="C286" s="236" t="str">
        <f ca="1">IF(IFERROR(INDIRECT(CONCATENATE("'UNITCOST ITEMS (Data Entry)'!E",IFERROR(SUM(MATCH(A286,'UNITCOST ITEMS (Data Entry)'!$A$3:$A$504,0),2),""))),"")=0,"",IFERROR(INDIRECT(CONCATENATE("'UNITCOST ITEMS (Data Entry)'!E",IFERROR(SUM(MATCH(A286,'UNITCOST ITEMS (Data Entry)'!$A$3:$A$504,0),2),""))),""))</f>
        <v/>
      </c>
      <c r="D286" s="237"/>
      <c r="E286" s="159" t="str">
        <f ca="1">IF(IFERROR(INDIRECT(CONCATENATE("'UNITCOST ITEMS (Data Entry)'!F",IFERROR(SUM(MATCH(A286,'UNITCOST ITEMS (Data Entry)'!$A$3:$A$504,0),2),""))),"")=0,"",IFERROR(INDIRECT(CONCATENATE("'UNITCOST ITEMS (Data Entry)'!F",IFERROR(SUM(MATCH(A286,'UNITCOST ITEMS (Data Entry)'!$A$3:$A$504,0),2),""))),""))</f>
        <v/>
      </c>
      <c r="F286" s="159" t="str">
        <f ca="1">IF(IFERROR(INDIRECT(CONCATENATE("'UNITCOST ITEMS (Data Entry)'!G",IFERROR(SUM(MATCH(A286,'UNITCOST ITEMS (Data Entry)'!$A$3:$A$504,0),2),""))),"")=0,"",IFERROR(INDIRECT(CONCATENATE("'UNITCOST ITEMS (Data Entry)'!G",IFERROR(SUM(MATCH(A286,'UNITCOST ITEMS (Data Entry)'!$A$3:$A$504,0),2),""))),""))</f>
        <v/>
      </c>
      <c r="G286" s="152" t="str">
        <f ca="1">IF(IFERROR(INDIRECT(CONCATENATE("'UNITCOST ITEMS (Data Entry)'!H",IFERROR(SUM(MATCH(A286,'UNITCOST ITEMS (Data Entry)'!$A$3:$A$504,0),2),""))),"")=0,"",IFERROR(INDIRECT(CONCATENATE("'UNITCOST ITEMS (Data Entry)'!H",IFERROR(SUM(MATCH(A286,'UNITCOST ITEMS (Data Entry)'!$A$3:$A$504,0),2),""))),""))</f>
        <v/>
      </c>
      <c r="H286" s="152" t="str">
        <f ca="1">IF(IFERROR(INDIRECT(CONCATENATE("'UNITCOST ITEMS (Data Entry)'!I",IFERROR(SUM(MATCH(A286,'UNITCOST ITEMS (Data Entry)'!$A$3:$A$504,0),2),""))),"")=0,"",IFERROR(INDIRECT(CONCATENATE("'UNITCOST ITEMS (Data Entry)'!I",IFERROR(SUM(MATCH(A286,'UNITCOST ITEMS (Data Entry)'!$A$3:$A$504,0),2),""))),""))</f>
        <v/>
      </c>
      <c r="I286" s="153" t="str">
        <f ca="1">IF(K286=2,"",IF(IFERROR(INDIRECT(CONCATENATE("'UNITCOST ITEMS (Data Entry)'!J",IFERROR(SUM(MATCH(A286,'UNITCOST ITEMS (Data Entry)'!$A$3:$A$504,0),2),""))),"")=0,"",IFERROR(INDIRECT(CONCATENATE("'UNITCOST ITEMS (Data Entry)'!J",IFERROR(SUM(MATCH(A286,'UNITCOST ITEMS (Data Entry)'!$A$3:$A$504,0),2),""))),"")))</f>
        <v/>
      </c>
      <c r="J286" s="89"/>
      <c r="K286" s="149" t="str">
        <f ca="1">IF(IFERROR(INDIRECT(CONCATENATE("'UNITCOST ITEMS (Data Entry)'!C",IFERROR(SUM(MATCH(A286,'UNITCOST ITEMS (Data Entry)'!$A$3:$A$504,0),2),""))),"")=0,"",IFERROR(INDIRECT(CONCATENATE("'UNITCOST ITEMS (Data Entry)'!C",IFERROR(SUM(MATCH(A286,'UNITCOST ITEMS (Data Entry)'!$A$3:$A$504,0),2),""))),""))</f>
        <v/>
      </c>
      <c r="L286" s="85" t="str">
        <f t="shared" ca="1" si="8"/>
        <v/>
      </c>
    </row>
    <row r="287" spans="1:12" s="72" customFormat="1" ht="15" customHeight="1" x14ac:dyDescent="0.25">
      <c r="A287" s="148">
        <f t="shared" si="9"/>
        <v>279</v>
      </c>
      <c r="B287" s="156" t="str">
        <f ca="1">IF(IFERROR(INDIRECT(CONCATENATE("'UNITCOST ITEMS (Data Entry)'!D",IFERROR(SUM(MATCH(A287,'UNITCOST ITEMS (Data Entry)'!$A$3:$A$504,0),2),""))),"")=0,"",IFERROR(INDIRECT(CONCATENATE("'UNITCOST ITEMS (Data Entry)'!D",IFERROR(SUM(MATCH(A287,'UNITCOST ITEMS (Data Entry)'!$A$3:$A$504,0),2),""))),""))</f>
        <v/>
      </c>
      <c r="C287" s="236" t="str">
        <f ca="1">IF(IFERROR(INDIRECT(CONCATENATE("'UNITCOST ITEMS (Data Entry)'!E",IFERROR(SUM(MATCH(A287,'UNITCOST ITEMS (Data Entry)'!$A$3:$A$504,0),2),""))),"")=0,"",IFERROR(INDIRECT(CONCATENATE("'UNITCOST ITEMS (Data Entry)'!E",IFERROR(SUM(MATCH(A287,'UNITCOST ITEMS (Data Entry)'!$A$3:$A$504,0),2),""))),""))</f>
        <v/>
      </c>
      <c r="D287" s="237"/>
      <c r="E287" s="159" t="str">
        <f ca="1">IF(IFERROR(INDIRECT(CONCATENATE("'UNITCOST ITEMS (Data Entry)'!F",IFERROR(SUM(MATCH(A287,'UNITCOST ITEMS (Data Entry)'!$A$3:$A$504,0),2),""))),"")=0,"",IFERROR(INDIRECT(CONCATENATE("'UNITCOST ITEMS (Data Entry)'!F",IFERROR(SUM(MATCH(A287,'UNITCOST ITEMS (Data Entry)'!$A$3:$A$504,0),2),""))),""))</f>
        <v/>
      </c>
      <c r="F287" s="159" t="str">
        <f ca="1">IF(IFERROR(INDIRECT(CONCATENATE("'UNITCOST ITEMS (Data Entry)'!G",IFERROR(SUM(MATCH(A287,'UNITCOST ITEMS (Data Entry)'!$A$3:$A$504,0),2),""))),"")=0,"",IFERROR(INDIRECT(CONCATENATE("'UNITCOST ITEMS (Data Entry)'!G",IFERROR(SUM(MATCH(A287,'UNITCOST ITEMS (Data Entry)'!$A$3:$A$504,0),2),""))),""))</f>
        <v/>
      </c>
      <c r="G287" s="152" t="str">
        <f ca="1">IF(IFERROR(INDIRECT(CONCATENATE("'UNITCOST ITEMS (Data Entry)'!H",IFERROR(SUM(MATCH(A287,'UNITCOST ITEMS (Data Entry)'!$A$3:$A$504,0),2),""))),"")=0,"",IFERROR(INDIRECT(CONCATENATE("'UNITCOST ITEMS (Data Entry)'!H",IFERROR(SUM(MATCH(A287,'UNITCOST ITEMS (Data Entry)'!$A$3:$A$504,0),2),""))),""))</f>
        <v/>
      </c>
      <c r="H287" s="152" t="str">
        <f ca="1">IF(IFERROR(INDIRECT(CONCATENATE("'UNITCOST ITEMS (Data Entry)'!I",IFERROR(SUM(MATCH(A287,'UNITCOST ITEMS (Data Entry)'!$A$3:$A$504,0),2),""))),"")=0,"",IFERROR(INDIRECT(CONCATENATE("'UNITCOST ITEMS (Data Entry)'!I",IFERROR(SUM(MATCH(A287,'UNITCOST ITEMS (Data Entry)'!$A$3:$A$504,0),2),""))),""))</f>
        <v/>
      </c>
      <c r="I287" s="153" t="str">
        <f ca="1">IF(K287=2,"",IF(IFERROR(INDIRECT(CONCATENATE("'UNITCOST ITEMS (Data Entry)'!J",IFERROR(SUM(MATCH(A287,'UNITCOST ITEMS (Data Entry)'!$A$3:$A$504,0),2),""))),"")=0,"",IFERROR(INDIRECT(CONCATENATE("'UNITCOST ITEMS (Data Entry)'!J",IFERROR(SUM(MATCH(A287,'UNITCOST ITEMS (Data Entry)'!$A$3:$A$504,0),2),""))),"")))</f>
        <v/>
      </c>
      <c r="J287" s="89"/>
      <c r="K287" s="149" t="str">
        <f ca="1">IF(IFERROR(INDIRECT(CONCATENATE("'UNITCOST ITEMS (Data Entry)'!C",IFERROR(SUM(MATCH(A287,'UNITCOST ITEMS (Data Entry)'!$A$3:$A$504,0),2),""))),"")=0,"",IFERROR(INDIRECT(CONCATENATE("'UNITCOST ITEMS (Data Entry)'!C",IFERROR(SUM(MATCH(A287,'UNITCOST ITEMS (Data Entry)'!$A$3:$A$504,0),2),""))),""))</f>
        <v/>
      </c>
      <c r="L287" s="85" t="str">
        <f t="shared" ca="1" si="8"/>
        <v/>
      </c>
    </row>
    <row r="288" spans="1:12" s="72" customFormat="1" ht="15" customHeight="1" x14ac:dyDescent="0.25">
      <c r="A288" s="148">
        <f t="shared" si="9"/>
        <v>280</v>
      </c>
      <c r="B288" s="156" t="str">
        <f ca="1">IF(IFERROR(INDIRECT(CONCATENATE("'UNITCOST ITEMS (Data Entry)'!D",IFERROR(SUM(MATCH(A288,'UNITCOST ITEMS (Data Entry)'!$A$3:$A$504,0),2),""))),"")=0,"",IFERROR(INDIRECT(CONCATENATE("'UNITCOST ITEMS (Data Entry)'!D",IFERROR(SUM(MATCH(A288,'UNITCOST ITEMS (Data Entry)'!$A$3:$A$504,0),2),""))),""))</f>
        <v/>
      </c>
      <c r="C288" s="236" t="str">
        <f ca="1">IF(IFERROR(INDIRECT(CONCATENATE("'UNITCOST ITEMS (Data Entry)'!E",IFERROR(SUM(MATCH(A288,'UNITCOST ITEMS (Data Entry)'!$A$3:$A$504,0),2),""))),"")=0,"",IFERROR(INDIRECT(CONCATENATE("'UNITCOST ITEMS (Data Entry)'!E",IFERROR(SUM(MATCH(A288,'UNITCOST ITEMS (Data Entry)'!$A$3:$A$504,0),2),""))),""))</f>
        <v/>
      </c>
      <c r="D288" s="237"/>
      <c r="E288" s="159" t="str">
        <f ca="1">IF(IFERROR(INDIRECT(CONCATENATE("'UNITCOST ITEMS (Data Entry)'!F",IFERROR(SUM(MATCH(A288,'UNITCOST ITEMS (Data Entry)'!$A$3:$A$504,0),2),""))),"")=0,"",IFERROR(INDIRECT(CONCATENATE("'UNITCOST ITEMS (Data Entry)'!F",IFERROR(SUM(MATCH(A288,'UNITCOST ITEMS (Data Entry)'!$A$3:$A$504,0),2),""))),""))</f>
        <v/>
      </c>
      <c r="F288" s="159" t="str">
        <f ca="1">IF(IFERROR(INDIRECT(CONCATENATE("'UNITCOST ITEMS (Data Entry)'!G",IFERROR(SUM(MATCH(A288,'UNITCOST ITEMS (Data Entry)'!$A$3:$A$504,0),2),""))),"")=0,"",IFERROR(INDIRECT(CONCATENATE("'UNITCOST ITEMS (Data Entry)'!G",IFERROR(SUM(MATCH(A288,'UNITCOST ITEMS (Data Entry)'!$A$3:$A$504,0),2),""))),""))</f>
        <v/>
      </c>
      <c r="G288" s="152" t="str">
        <f ca="1">IF(IFERROR(INDIRECT(CONCATENATE("'UNITCOST ITEMS (Data Entry)'!H",IFERROR(SUM(MATCH(A288,'UNITCOST ITEMS (Data Entry)'!$A$3:$A$504,0),2),""))),"")=0,"",IFERROR(INDIRECT(CONCATENATE("'UNITCOST ITEMS (Data Entry)'!H",IFERROR(SUM(MATCH(A288,'UNITCOST ITEMS (Data Entry)'!$A$3:$A$504,0),2),""))),""))</f>
        <v/>
      </c>
      <c r="H288" s="152" t="str">
        <f ca="1">IF(IFERROR(INDIRECT(CONCATENATE("'UNITCOST ITEMS (Data Entry)'!I",IFERROR(SUM(MATCH(A288,'UNITCOST ITEMS (Data Entry)'!$A$3:$A$504,0),2),""))),"")=0,"",IFERROR(INDIRECT(CONCATENATE("'UNITCOST ITEMS (Data Entry)'!I",IFERROR(SUM(MATCH(A288,'UNITCOST ITEMS (Data Entry)'!$A$3:$A$504,0),2),""))),""))</f>
        <v/>
      </c>
      <c r="I288" s="153" t="str">
        <f ca="1">IF(K288=2,"",IF(IFERROR(INDIRECT(CONCATENATE("'UNITCOST ITEMS (Data Entry)'!J",IFERROR(SUM(MATCH(A288,'UNITCOST ITEMS (Data Entry)'!$A$3:$A$504,0),2),""))),"")=0,"",IFERROR(INDIRECT(CONCATENATE("'UNITCOST ITEMS (Data Entry)'!J",IFERROR(SUM(MATCH(A288,'UNITCOST ITEMS (Data Entry)'!$A$3:$A$504,0),2),""))),"")))</f>
        <v/>
      </c>
      <c r="J288" s="89"/>
      <c r="K288" s="149" t="str">
        <f ca="1">IF(IFERROR(INDIRECT(CONCATENATE("'UNITCOST ITEMS (Data Entry)'!C",IFERROR(SUM(MATCH(A288,'UNITCOST ITEMS (Data Entry)'!$A$3:$A$504,0),2),""))),"")=0,"",IFERROR(INDIRECT(CONCATENATE("'UNITCOST ITEMS (Data Entry)'!C",IFERROR(SUM(MATCH(A288,'UNITCOST ITEMS (Data Entry)'!$A$3:$A$504,0),2),""))),""))</f>
        <v/>
      </c>
      <c r="L288" s="85" t="str">
        <f t="shared" ca="1" si="8"/>
        <v/>
      </c>
    </row>
    <row r="289" spans="1:12" s="72" customFormat="1" ht="15" customHeight="1" x14ac:dyDescent="0.25">
      <c r="A289" s="148">
        <f t="shared" si="9"/>
        <v>281</v>
      </c>
      <c r="B289" s="156" t="str">
        <f ca="1">IF(IFERROR(INDIRECT(CONCATENATE("'UNITCOST ITEMS (Data Entry)'!D",IFERROR(SUM(MATCH(A289,'UNITCOST ITEMS (Data Entry)'!$A$3:$A$504,0),2),""))),"")=0,"",IFERROR(INDIRECT(CONCATENATE("'UNITCOST ITEMS (Data Entry)'!D",IFERROR(SUM(MATCH(A289,'UNITCOST ITEMS (Data Entry)'!$A$3:$A$504,0),2),""))),""))</f>
        <v/>
      </c>
      <c r="C289" s="236" t="str">
        <f ca="1">IF(IFERROR(INDIRECT(CONCATENATE("'UNITCOST ITEMS (Data Entry)'!E",IFERROR(SUM(MATCH(A289,'UNITCOST ITEMS (Data Entry)'!$A$3:$A$504,0),2),""))),"")=0,"",IFERROR(INDIRECT(CONCATENATE("'UNITCOST ITEMS (Data Entry)'!E",IFERROR(SUM(MATCH(A289,'UNITCOST ITEMS (Data Entry)'!$A$3:$A$504,0),2),""))),""))</f>
        <v/>
      </c>
      <c r="D289" s="237"/>
      <c r="E289" s="159" t="str">
        <f ca="1">IF(IFERROR(INDIRECT(CONCATENATE("'UNITCOST ITEMS (Data Entry)'!F",IFERROR(SUM(MATCH(A289,'UNITCOST ITEMS (Data Entry)'!$A$3:$A$504,0),2),""))),"")=0,"",IFERROR(INDIRECT(CONCATENATE("'UNITCOST ITEMS (Data Entry)'!F",IFERROR(SUM(MATCH(A289,'UNITCOST ITEMS (Data Entry)'!$A$3:$A$504,0),2),""))),""))</f>
        <v/>
      </c>
      <c r="F289" s="159" t="str">
        <f ca="1">IF(IFERROR(INDIRECT(CONCATENATE("'UNITCOST ITEMS (Data Entry)'!G",IFERROR(SUM(MATCH(A289,'UNITCOST ITEMS (Data Entry)'!$A$3:$A$504,0),2),""))),"")=0,"",IFERROR(INDIRECT(CONCATENATE("'UNITCOST ITEMS (Data Entry)'!G",IFERROR(SUM(MATCH(A289,'UNITCOST ITEMS (Data Entry)'!$A$3:$A$504,0),2),""))),""))</f>
        <v/>
      </c>
      <c r="G289" s="152" t="str">
        <f ca="1">IF(IFERROR(INDIRECT(CONCATENATE("'UNITCOST ITEMS (Data Entry)'!H",IFERROR(SUM(MATCH(A289,'UNITCOST ITEMS (Data Entry)'!$A$3:$A$504,0),2),""))),"")=0,"",IFERROR(INDIRECT(CONCATENATE("'UNITCOST ITEMS (Data Entry)'!H",IFERROR(SUM(MATCH(A289,'UNITCOST ITEMS (Data Entry)'!$A$3:$A$504,0),2),""))),""))</f>
        <v/>
      </c>
      <c r="H289" s="152" t="str">
        <f ca="1">IF(IFERROR(INDIRECT(CONCATENATE("'UNITCOST ITEMS (Data Entry)'!I",IFERROR(SUM(MATCH(A289,'UNITCOST ITEMS (Data Entry)'!$A$3:$A$504,0),2),""))),"")=0,"",IFERROR(INDIRECT(CONCATENATE("'UNITCOST ITEMS (Data Entry)'!I",IFERROR(SUM(MATCH(A289,'UNITCOST ITEMS (Data Entry)'!$A$3:$A$504,0),2),""))),""))</f>
        <v/>
      </c>
      <c r="I289" s="153" t="str">
        <f ca="1">IF(K289=2,"",IF(IFERROR(INDIRECT(CONCATENATE("'UNITCOST ITEMS (Data Entry)'!J",IFERROR(SUM(MATCH(A289,'UNITCOST ITEMS (Data Entry)'!$A$3:$A$504,0),2),""))),"")=0,"",IFERROR(INDIRECT(CONCATENATE("'UNITCOST ITEMS (Data Entry)'!J",IFERROR(SUM(MATCH(A289,'UNITCOST ITEMS (Data Entry)'!$A$3:$A$504,0),2),""))),"")))</f>
        <v/>
      </c>
      <c r="J289" s="89"/>
      <c r="K289" s="149" t="str">
        <f ca="1">IF(IFERROR(INDIRECT(CONCATENATE("'UNITCOST ITEMS (Data Entry)'!C",IFERROR(SUM(MATCH(A289,'UNITCOST ITEMS (Data Entry)'!$A$3:$A$504,0),2),""))),"")=0,"",IFERROR(INDIRECT(CONCATENATE("'UNITCOST ITEMS (Data Entry)'!C",IFERROR(SUM(MATCH(A289,'UNITCOST ITEMS (Data Entry)'!$A$3:$A$504,0),2),""))),""))</f>
        <v/>
      </c>
      <c r="L289" s="85" t="str">
        <f t="shared" ca="1" si="8"/>
        <v/>
      </c>
    </row>
    <row r="290" spans="1:12" s="72" customFormat="1" ht="15" customHeight="1" x14ac:dyDescent="0.25">
      <c r="A290" s="148">
        <f t="shared" si="9"/>
        <v>282</v>
      </c>
      <c r="B290" s="156" t="str">
        <f ca="1">IF(IFERROR(INDIRECT(CONCATENATE("'UNITCOST ITEMS (Data Entry)'!D",IFERROR(SUM(MATCH(A290,'UNITCOST ITEMS (Data Entry)'!$A$3:$A$504,0),2),""))),"")=0,"",IFERROR(INDIRECT(CONCATENATE("'UNITCOST ITEMS (Data Entry)'!D",IFERROR(SUM(MATCH(A290,'UNITCOST ITEMS (Data Entry)'!$A$3:$A$504,0),2),""))),""))</f>
        <v/>
      </c>
      <c r="C290" s="236" t="str">
        <f ca="1">IF(IFERROR(INDIRECT(CONCATENATE("'UNITCOST ITEMS (Data Entry)'!E",IFERROR(SUM(MATCH(A290,'UNITCOST ITEMS (Data Entry)'!$A$3:$A$504,0),2),""))),"")=0,"",IFERROR(INDIRECT(CONCATENATE("'UNITCOST ITEMS (Data Entry)'!E",IFERROR(SUM(MATCH(A290,'UNITCOST ITEMS (Data Entry)'!$A$3:$A$504,0),2),""))),""))</f>
        <v/>
      </c>
      <c r="D290" s="237"/>
      <c r="E290" s="159" t="str">
        <f ca="1">IF(IFERROR(INDIRECT(CONCATENATE("'UNITCOST ITEMS (Data Entry)'!F",IFERROR(SUM(MATCH(A290,'UNITCOST ITEMS (Data Entry)'!$A$3:$A$504,0),2),""))),"")=0,"",IFERROR(INDIRECT(CONCATENATE("'UNITCOST ITEMS (Data Entry)'!F",IFERROR(SUM(MATCH(A290,'UNITCOST ITEMS (Data Entry)'!$A$3:$A$504,0),2),""))),""))</f>
        <v/>
      </c>
      <c r="F290" s="159" t="str">
        <f ca="1">IF(IFERROR(INDIRECT(CONCATENATE("'UNITCOST ITEMS (Data Entry)'!G",IFERROR(SUM(MATCH(A290,'UNITCOST ITEMS (Data Entry)'!$A$3:$A$504,0),2),""))),"")=0,"",IFERROR(INDIRECT(CONCATENATE("'UNITCOST ITEMS (Data Entry)'!G",IFERROR(SUM(MATCH(A290,'UNITCOST ITEMS (Data Entry)'!$A$3:$A$504,0),2),""))),""))</f>
        <v/>
      </c>
      <c r="G290" s="152" t="str">
        <f ca="1">IF(IFERROR(INDIRECT(CONCATENATE("'UNITCOST ITEMS (Data Entry)'!H",IFERROR(SUM(MATCH(A290,'UNITCOST ITEMS (Data Entry)'!$A$3:$A$504,0),2),""))),"")=0,"",IFERROR(INDIRECT(CONCATENATE("'UNITCOST ITEMS (Data Entry)'!H",IFERROR(SUM(MATCH(A290,'UNITCOST ITEMS (Data Entry)'!$A$3:$A$504,0),2),""))),""))</f>
        <v/>
      </c>
      <c r="H290" s="152" t="str">
        <f ca="1">IF(IFERROR(INDIRECT(CONCATENATE("'UNITCOST ITEMS (Data Entry)'!I",IFERROR(SUM(MATCH(A290,'UNITCOST ITEMS (Data Entry)'!$A$3:$A$504,0),2),""))),"")=0,"",IFERROR(INDIRECT(CONCATENATE("'UNITCOST ITEMS (Data Entry)'!I",IFERROR(SUM(MATCH(A290,'UNITCOST ITEMS (Data Entry)'!$A$3:$A$504,0),2),""))),""))</f>
        <v/>
      </c>
      <c r="I290" s="153" t="str">
        <f ca="1">IF(K290=2,"",IF(IFERROR(INDIRECT(CONCATENATE("'UNITCOST ITEMS (Data Entry)'!J",IFERROR(SUM(MATCH(A290,'UNITCOST ITEMS (Data Entry)'!$A$3:$A$504,0),2),""))),"")=0,"",IFERROR(INDIRECT(CONCATENATE("'UNITCOST ITEMS (Data Entry)'!J",IFERROR(SUM(MATCH(A290,'UNITCOST ITEMS (Data Entry)'!$A$3:$A$504,0),2),""))),"")))</f>
        <v/>
      </c>
      <c r="J290" s="89"/>
      <c r="K290" s="149" t="str">
        <f ca="1">IF(IFERROR(INDIRECT(CONCATENATE("'UNITCOST ITEMS (Data Entry)'!C",IFERROR(SUM(MATCH(A290,'UNITCOST ITEMS (Data Entry)'!$A$3:$A$504,0),2),""))),"")=0,"",IFERROR(INDIRECT(CONCATENATE("'UNITCOST ITEMS (Data Entry)'!C",IFERROR(SUM(MATCH(A290,'UNITCOST ITEMS (Data Entry)'!$A$3:$A$504,0),2),""))),""))</f>
        <v/>
      </c>
      <c r="L290" s="85" t="str">
        <f t="shared" ca="1" si="8"/>
        <v/>
      </c>
    </row>
    <row r="291" spans="1:12" s="72" customFormat="1" ht="15" customHeight="1" x14ac:dyDescent="0.25">
      <c r="A291" s="148">
        <f t="shared" si="9"/>
        <v>283</v>
      </c>
      <c r="B291" s="156" t="str">
        <f ca="1">IF(IFERROR(INDIRECT(CONCATENATE("'UNITCOST ITEMS (Data Entry)'!D",IFERROR(SUM(MATCH(A291,'UNITCOST ITEMS (Data Entry)'!$A$3:$A$504,0),2),""))),"")=0,"",IFERROR(INDIRECT(CONCATENATE("'UNITCOST ITEMS (Data Entry)'!D",IFERROR(SUM(MATCH(A291,'UNITCOST ITEMS (Data Entry)'!$A$3:$A$504,0),2),""))),""))</f>
        <v/>
      </c>
      <c r="C291" s="236" t="str">
        <f ca="1">IF(IFERROR(INDIRECT(CONCATENATE("'UNITCOST ITEMS (Data Entry)'!E",IFERROR(SUM(MATCH(A291,'UNITCOST ITEMS (Data Entry)'!$A$3:$A$504,0),2),""))),"")=0,"",IFERROR(INDIRECT(CONCATENATE("'UNITCOST ITEMS (Data Entry)'!E",IFERROR(SUM(MATCH(A291,'UNITCOST ITEMS (Data Entry)'!$A$3:$A$504,0),2),""))),""))</f>
        <v/>
      </c>
      <c r="D291" s="237"/>
      <c r="E291" s="159" t="str">
        <f ca="1">IF(IFERROR(INDIRECT(CONCATENATE("'UNITCOST ITEMS (Data Entry)'!F",IFERROR(SUM(MATCH(A291,'UNITCOST ITEMS (Data Entry)'!$A$3:$A$504,0),2),""))),"")=0,"",IFERROR(INDIRECT(CONCATENATE("'UNITCOST ITEMS (Data Entry)'!F",IFERROR(SUM(MATCH(A291,'UNITCOST ITEMS (Data Entry)'!$A$3:$A$504,0),2),""))),""))</f>
        <v/>
      </c>
      <c r="F291" s="159" t="str">
        <f ca="1">IF(IFERROR(INDIRECT(CONCATENATE("'UNITCOST ITEMS (Data Entry)'!G",IFERROR(SUM(MATCH(A291,'UNITCOST ITEMS (Data Entry)'!$A$3:$A$504,0),2),""))),"")=0,"",IFERROR(INDIRECT(CONCATENATE("'UNITCOST ITEMS (Data Entry)'!G",IFERROR(SUM(MATCH(A291,'UNITCOST ITEMS (Data Entry)'!$A$3:$A$504,0),2),""))),""))</f>
        <v/>
      </c>
      <c r="G291" s="152" t="str">
        <f ca="1">IF(IFERROR(INDIRECT(CONCATENATE("'UNITCOST ITEMS (Data Entry)'!H",IFERROR(SUM(MATCH(A291,'UNITCOST ITEMS (Data Entry)'!$A$3:$A$504,0),2),""))),"")=0,"",IFERROR(INDIRECT(CONCATENATE("'UNITCOST ITEMS (Data Entry)'!H",IFERROR(SUM(MATCH(A291,'UNITCOST ITEMS (Data Entry)'!$A$3:$A$504,0),2),""))),""))</f>
        <v/>
      </c>
      <c r="H291" s="152" t="str">
        <f ca="1">IF(IFERROR(INDIRECT(CONCATENATE("'UNITCOST ITEMS (Data Entry)'!I",IFERROR(SUM(MATCH(A291,'UNITCOST ITEMS (Data Entry)'!$A$3:$A$504,0),2),""))),"")=0,"",IFERROR(INDIRECT(CONCATENATE("'UNITCOST ITEMS (Data Entry)'!I",IFERROR(SUM(MATCH(A291,'UNITCOST ITEMS (Data Entry)'!$A$3:$A$504,0),2),""))),""))</f>
        <v/>
      </c>
      <c r="I291" s="153" t="str">
        <f ca="1">IF(K291=2,"",IF(IFERROR(INDIRECT(CONCATENATE("'UNITCOST ITEMS (Data Entry)'!J",IFERROR(SUM(MATCH(A291,'UNITCOST ITEMS (Data Entry)'!$A$3:$A$504,0),2),""))),"")=0,"",IFERROR(INDIRECT(CONCATENATE("'UNITCOST ITEMS (Data Entry)'!J",IFERROR(SUM(MATCH(A291,'UNITCOST ITEMS (Data Entry)'!$A$3:$A$504,0),2),""))),"")))</f>
        <v/>
      </c>
      <c r="J291" s="89"/>
      <c r="K291" s="149" t="str">
        <f ca="1">IF(IFERROR(INDIRECT(CONCATENATE("'UNITCOST ITEMS (Data Entry)'!C",IFERROR(SUM(MATCH(A291,'UNITCOST ITEMS (Data Entry)'!$A$3:$A$504,0),2),""))),"")=0,"",IFERROR(INDIRECT(CONCATENATE("'UNITCOST ITEMS (Data Entry)'!C",IFERROR(SUM(MATCH(A291,'UNITCOST ITEMS (Data Entry)'!$A$3:$A$504,0),2),""))),""))</f>
        <v/>
      </c>
      <c r="L291" s="85" t="str">
        <f t="shared" ca="1" si="8"/>
        <v/>
      </c>
    </row>
    <row r="292" spans="1:12" s="72" customFormat="1" ht="15" customHeight="1" x14ac:dyDescent="0.25">
      <c r="A292" s="148">
        <f t="shared" si="9"/>
        <v>284</v>
      </c>
      <c r="B292" s="156" t="str">
        <f ca="1">IF(IFERROR(INDIRECT(CONCATENATE("'UNITCOST ITEMS (Data Entry)'!D",IFERROR(SUM(MATCH(A292,'UNITCOST ITEMS (Data Entry)'!$A$3:$A$504,0),2),""))),"")=0,"",IFERROR(INDIRECT(CONCATENATE("'UNITCOST ITEMS (Data Entry)'!D",IFERROR(SUM(MATCH(A292,'UNITCOST ITEMS (Data Entry)'!$A$3:$A$504,0),2),""))),""))</f>
        <v/>
      </c>
      <c r="C292" s="236" t="str">
        <f ca="1">IF(IFERROR(INDIRECT(CONCATENATE("'UNITCOST ITEMS (Data Entry)'!E",IFERROR(SUM(MATCH(A292,'UNITCOST ITEMS (Data Entry)'!$A$3:$A$504,0),2),""))),"")=0,"",IFERROR(INDIRECT(CONCATENATE("'UNITCOST ITEMS (Data Entry)'!E",IFERROR(SUM(MATCH(A292,'UNITCOST ITEMS (Data Entry)'!$A$3:$A$504,0),2),""))),""))</f>
        <v/>
      </c>
      <c r="D292" s="237"/>
      <c r="E292" s="159" t="str">
        <f ca="1">IF(IFERROR(INDIRECT(CONCATENATE("'UNITCOST ITEMS (Data Entry)'!F",IFERROR(SUM(MATCH(A292,'UNITCOST ITEMS (Data Entry)'!$A$3:$A$504,0),2),""))),"")=0,"",IFERROR(INDIRECT(CONCATENATE("'UNITCOST ITEMS (Data Entry)'!F",IFERROR(SUM(MATCH(A292,'UNITCOST ITEMS (Data Entry)'!$A$3:$A$504,0),2),""))),""))</f>
        <v/>
      </c>
      <c r="F292" s="159" t="str">
        <f ca="1">IF(IFERROR(INDIRECT(CONCATENATE("'UNITCOST ITEMS (Data Entry)'!G",IFERROR(SUM(MATCH(A292,'UNITCOST ITEMS (Data Entry)'!$A$3:$A$504,0),2),""))),"")=0,"",IFERROR(INDIRECT(CONCATENATE("'UNITCOST ITEMS (Data Entry)'!G",IFERROR(SUM(MATCH(A292,'UNITCOST ITEMS (Data Entry)'!$A$3:$A$504,0),2),""))),""))</f>
        <v/>
      </c>
      <c r="G292" s="152" t="str">
        <f ca="1">IF(IFERROR(INDIRECT(CONCATENATE("'UNITCOST ITEMS (Data Entry)'!H",IFERROR(SUM(MATCH(A292,'UNITCOST ITEMS (Data Entry)'!$A$3:$A$504,0),2),""))),"")=0,"",IFERROR(INDIRECT(CONCATENATE("'UNITCOST ITEMS (Data Entry)'!H",IFERROR(SUM(MATCH(A292,'UNITCOST ITEMS (Data Entry)'!$A$3:$A$504,0),2),""))),""))</f>
        <v/>
      </c>
      <c r="H292" s="152" t="str">
        <f ca="1">IF(IFERROR(INDIRECT(CONCATENATE("'UNITCOST ITEMS (Data Entry)'!I",IFERROR(SUM(MATCH(A292,'UNITCOST ITEMS (Data Entry)'!$A$3:$A$504,0),2),""))),"")=0,"",IFERROR(INDIRECT(CONCATENATE("'UNITCOST ITEMS (Data Entry)'!I",IFERROR(SUM(MATCH(A292,'UNITCOST ITEMS (Data Entry)'!$A$3:$A$504,0),2),""))),""))</f>
        <v/>
      </c>
      <c r="I292" s="153" t="str">
        <f ca="1">IF(K292=2,"",IF(IFERROR(INDIRECT(CONCATENATE("'UNITCOST ITEMS (Data Entry)'!J",IFERROR(SUM(MATCH(A292,'UNITCOST ITEMS (Data Entry)'!$A$3:$A$504,0),2),""))),"")=0,"",IFERROR(INDIRECT(CONCATENATE("'UNITCOST ITEMS (Data Entry)'!J",IFERROR(SUM(MATCH(A292,'UNITCOST ITEMS (Data Entry)'!$A$3:$A$504,0),2),""))),"")))</f>
        <v/>
      </c>
      <c r="J292" s="89"/>
      <c r="K292" s="149" t="str">
        <f ca="1">IF(IFERROR(INDIRECT(CONCATENATE("'UNITCOST ITEMS (Data Entry)'!C",IFERROR(SUM(MATCH(A292,'UNITCOST ITEMS (Data Entry)'!$A$3:$A$504,0),2),""))),"")=0,"",IFERROR(INDIRECT(CONCATENATE("'UNITCOST ITEMS (Data Entry)'!C",IFERROR(SUM(MATCH(A292,'UNITCOST ITEMS (Data Entry)'!$A$3:$A$504,0),2),""))),""))</f>
        <v/>
      </c>
      <c r="L292" s="85" t="str">
        <f t="shared" ca="1" si="8"/>
        <v/>
      </c>
    </row>
    <row r="293" spans="1:12" s="72" customFormat="1" ht="15" customHeight="1" x14ac:dyDescent="0.25">
      <c r="A293" s="148">
        <f t="shared" si="9"/>
        <v>285</v>
      </c>
      <c r="B293" s="156" t="str">
        <f ca="1">IF(IFERROR(INDIRECT(CONCATENATE("'UNITCOST ITEMS (Data Entry)'!D",IFERROR(SUM(MATCH(A293,'UNITCOST ITEMS (Data Entry)'!$A$3:$A$504,0),2),""))),"")=0,"",IFERROR(INDIRECT(CONCATENATE("'UNITCOST ITEMS (Data Entry)'!D",IFERROR(SUM(MATCH(A293,'UNITCOST ITEMS (Data Entry)'!$A$3:$A$504,0),2),""))),""))</f>
        <v/>
      </c>
      <c r="C293" s="236" t="str">
        <f ca="1">IF(IFERROR(INDIRECT(CONCATENATE("'UNITCOST ITEMS (Data Entry)'!E",IFERROR(SUM(MATCH(A293,'UNITCOST ITEMS (Data Entry)'!$A$3:$A$504,0),2),""))),"")=0,"",IFERROR(INDIRECT(CONCATENATE("'UNITCOST ITEMS (Data Entry)'!E",IFERROR(SUM(MATCH(A293,'UNITCOST ITEMS (Data Entry)'!$A$3:$A$504,0),2),""))),""))</f>
        <v/>
      </c>
      <c r="D293" s="237"/>
      <c r="E293" s="159" t="str">
        <f ca="1">IF(IFERROR(INDIRECT(CONCATENATE("'UNITCOST ITEMS (Data Entry)'!F",IFERROR(SUM(MATCH(A293,'UNITCOST ITEMS (Data Entry)'!$A$3:$A$504,0),2),""))),"")=0,"",IFERROR(INDIRECT(CONCATENATE("'UNITCOST ITEMS (Data Entry)'!F",IFERROR(SUM(MATCH(A293,'UNITCOST ITEMS (Data Entry)'!$A$3:$A$504,0),2),""))),""))</f>
        <v/>
      </c>
      <c r="F293" s="159" t="str">
        <f ca="1">IF(IFERROR(INDIRECT(CONCATENATE("'UNITCOST ITEMS (Data Entry)'!G",IFERROR(SUM(MATCH(A293,'UNITCOST ITEMS (Data Entry)'!$A$3:$A$504,0),2),""))),"")=0,"",IFERROR(INDIRECT(CONCATENATE("'UNITCOST ITEMS (Data Entry)'!G",IFERROR(SUM(MATCH(A293,'UNITCOST ITEMS (Data Entry)'!$A$3:$A$504,0),2),""))),""))</f>
        <v/>
      </c>
      <c r="G293" s="152" t="str">
        <f ca="1">IF(IFERROR(INDIRECT(CONCATENATE("'UNITCOST ITEMS (Data Entry)'!H",IFERROR(SUM(MATCH(A293,'UNITCOST ITEMS (Data Entry)'!$A$3:$A$504,0),2),""))),"")=0,"",IFERROR(INDIRECT(CONCATENATE("'UNITCOST ITEMS (Data Entry)'!H",IFERROR(SUM(MATCH(A293,'UNITCOST ITEMS (Data Entry)'!$A$3:$A$504,0),2),""))),""))</f>
        <v/>
      </c>
      <c r="H293" s="152" t="str">
        <f ca="1">IF(IFERROR(INDIRECT(CONCATENATE("'UNITCOST ITEMS (Data Entry)'!I",IFERROR(SUM(MATCH(A293,'UNITCOST ITEMS (Data Entry)'!$A$3:$A$504,0),2),""))),"")=0,"",IFERROR(INDIRECT(CONCATENATE("'UNITCOST ITEMS (Data Entry)'!I",IFERROR(SUM(MATCH(A293,'UNITCOST ITEMS (Data Entry)'!$A$3:$A$504,0),2),""))),""))</f>
        <v/>
      </c>
      <c r="I293" s="153" t="str">
        <f ca="1">IF(K293=2,"",IF(IFERROR(INDIRECT(CONCATENATE("'UNITCOST ITEMS (Data Entry)'!J",IFERROR(SUM(MATCH(A293,'UNITCOST ITEMS (Data Entry)'!$A$3:$A$504,0),2),""))),"")=0,"",IFERROR(INDIRECT(CONCATENATE("'UNITCOST ITEMS (Data Entry)'!J",IFERROR(SUM(MATCH(A293,'UNITCOST ITEMS (Data Entry)'!$A$3:$A$504,0),2),""))),"")))</f>
        <v/>
      </c>
      <c r="J293" s="89"/>
      <c r="K293" s="149" t="str">
        <f ca="1">IF(IFERROR(INDIRECT(CONCATENATE("'UNITCOST ITEMS (Data Entry)'!C",IFERROR(SUM(MATCH(A293,'UNITCOST ITEMS (Data Entry)'!$A$3:$A$504,0),2),""))),"")=0,"",IFERROR(INDIRECT(CONCATENATE("'UNITCOST ITEMS (Data Entry)'!C",IFERROR(SUM(MATCH(A293,'UNITCOST ITEMS (Data Entry)'!$A$3:$A$504,0),2),""))),""))</f>
        <v/>
      </c>
      <c r="L293" s="85" t="str">
        <f t="shared" ca="1" si="8"/>
        <v/>
      </c>
    </row>
    <row r="294" spans="1:12" s="72" customFormat="1" ht="15" customHeight="1" x14ac:dyDescent="0.25">
      <c r="A294" s="148">
        <f t="shared" si="9"/>
        <v>286</v>
      </c>
      <c r="B294" s="156" t="str">
        <f ca="1">IF(IFERROR(INDIRECT(CONCATENATE("'UNITCOST ITEMS (Data Entry)'!D",IFERROR(SUM(MATCH(A294,'UNITCOST ITEMS (Data Entry)'!$A$3:$A$504,0),2),""))),"")=0,"",IFERROR(INDIRECT(CONCATENATE("'UNITCOST ITEMS (Data Entry)'!D",IFERROR(SUM(MATCH(A294,'UNITCOST ITEMS (Data Entry)'!$A$3:$A$504,0),2),""))),""))</f>
        <v/>
      </c>
      <c r="C294" s="236" t="str">
        <f ca="1">IF(IFERROR(INDIRECT(CONCATENATE("'UNITCOST ITEMS (Data Entry)'!E",IFERROR(SUM(MATCH(A294,'UNITCOST ITEMS (Data Entry)'!$A$3:$A$504,0),2),""))),"")=0,"",IFERROR(INDIRECT(CONCATENATE("'UNITCOST ITEMS (Data Entry)'!E",IFERROR(SUM(MATCH(A294,'UNITCOST ITEMS (Data Entry)'!$A$3:$A$504,0),2),""))),""))</f>
        <v/>
      </c>
      <c r="D294" s="237"/>
      <c r="E294" s="159" t="str">
        <f ca="1">IF(IFERROR(INDIRECT(CONCATENATE("'UNITCOST ITEMS (Data Entry)'!F",IFERROR(SUM(MATCH(A294,'UNITCOST ITEMS (Data Entry)'!$A$3:$A$504,0),2),""))),"")=0,"",IFERROR(INDIRECT(CONCATENATE("'UNITCOST ITEMS (Data Entry)'!F",IFERROR(SUM(MATCH(A294,'UNITCOST ITEMS (Data Entry)'!$A$3:$A$504,0),2),""))),""))</f>
        <v/>
      </c>
      <c r="F294" s="159" t="str">
        <f ca="1">IF(IFERROR(INDIRECT(CONCATENATE("'UNITCOST ITEMS (Data Entry)'!G",IFERROR(SUM(MATCH(A294,'UNITCOST ITEMS (Data Entry)'!$A$3:$A$504,0),2),""))),"")=0,"",IFERROR(INDIRECT(CONCATENATE("'UNITCOST ITEMS (Data Entry)'!G",IFERROR(SUM(MATCH(A294,'UNITCOST ITEMS (Data Entry)'!$A$3:$A$504,0),2),""))),""))</f>
        <v/>
      </c>
      <c r="G294" s="152" t="str">
        <f ca="1">IF(IFERROR(INDIRECT(CONCATENATE("'UNITCOST ITEMS (Data Entry)'!H",IFERROR(SUM(MATCH(A294,'UNITCOST ITEMS (Data Entry)'!$A$3:$A$504,0),2),""))),"")=0,"",IFERROR(INDIRECT(CONCATENATE("'UNITCOST ITEMS (Data Entry)'!H",IFERROR(SUM(MATCH(A294,'UNITCOST ITEMS (Data Entry)'!$A$3:$A$504,0),2),""))),""))</f>
        <v/>
      </c>
      <c r="H294" s="152" t="str">
        <f ca="1">IF(IFERROR(INDIRECT(CONCATENATE("'UNITCOST ITEMS (Data Entry)'!I",IFERROR(SUM(MATCH(A294,'UNITCOST ITEMS (Data Entry)'!$A$3:$A$504,0),2),""))),"")=0,"",IFERROR(INDIRECT(CONCATENATE("'UNITCOST ITEMS (Data Entry)'!I",IFERROR(SUM(MATCH(A294,'UNITCOST ITEMS (Data Entry)'!$A$3:$A$504,0),2),""))),""))</f>
        <v/>
      </c>
      <c r="I294" s="153" t="str">
        <f ca="1">IF(K294=2,"",IF(IFERROR(INDIRECT(CONCATENATE("'UNITCOST ITEMS (Data Entry)'!J",IFERROR(SUM(MATCH(A294,'UNITCOST ITEMS (Data Entry)'!$A$3:$A$504,0),2),""))),"")=0,"",IFERROR(INDIRECT(CONCATENATE("'UNITCOST ITEMS (Data Entry)'!J",IFERROR(SUM(MATCH(A294,'UNITCOST ITEMS (Data Entry)'!$A$3:$A$504,0),2),""))),"")))</f>
        <v/>
      </c>
      <c r="J294" s="89"/>
      <c r="K294" s="149" t="str">
        <f ca="1">IF(IFERROR(INDIRECT(CONCATENATE("'UNITCOST ITEMS (Data Entry)'!C",IFERROR(SUM(MATCH(A294,'UNITCOST ITEMS (Data Entry)'!$A$3:$A$504,0),2),""))),"")=0,"",IFERROR(INDIRECT(CONCATENATE("'UNITCOST ITEMS (Data Entry)'!C",IFERROR(SUM(MATCH(A294,'UNITCOST ITEMS (Data Entry)'!$A$3:$A$504,0),2),""))),""))</f>
        <v/>
      </c>
      <c r="L294" s="85" t="str">
        <f t="shared" ca="1" si="8"/>
        <v/>
      </c>
    </row>
    <row r="295" spans="1:12" s="72" customFormat="1" ht="15" customHeight="1" x14ac:dyDescent="0.25">
      <c r="A295" s="148">
        <f t="shared" si="9"/>
        <v>287</v>
      </c>
      <c r="B295" s="156" t="str">
        <f ca="1">IF(IFERROR(INDIRECT(CONCATENATE("'UNITCOST ITEMS (Data Entry)'!D",IFERROR(SUM(MATCH(A295,'UNITCOST ITEMS (Data Entry)'!$A$3:$A$504,0),2),""))),"")=0,"",IFERROR(INDIRECT(CONCATENATE("'UNITCOST ITEMS (Data Entry)'!D",IFERROR(SUM(MATCH(A295,'UNITCOST ITEMS (Data Entry)'!$A$3:$A$504,0),2),""))),""))</f>
        <v/>
      </c>
      <c r="C295" s="236" t="str">
        <f ca="1">IF(IFERROR(INDIRECT(CONCATENATE("'UNITCOST ITEMS (Data Entry)'!E",IFERROR(SUM(MATCH(A295,'UNITCOST ITEMS (Data Entry)'!$A$3:$A$504,0),2),""))),"")=0,"",IFERROR(INDIRECT(CONCATENATE("'UNITCOST ITEMS (Data Entry)'!E",IFERROR(SUM(MATCH(A295,'UNITCOST ITEMS (Data Entry)'!$A$3:$A$504,0),2),""))),""))</f>
        <v/>
      </c>
      <c r="D295" s="237"/>
      <c r="E295" s="159" t="str">
        <f ca="1">IF(IFERROR(INDIRECT(CONCATENATE("'UNITCOST ITEMS (Data Entry)'!F",IFERROR(SUM(MATCH(A295,'UNITCOST ITEMS (Data Entry)'!$A$3:$A$504,0),2),""))),"")=0,"",IFERROR(INDIRECT(CONCATENATE("'UNITCOST ITEMS (Data Entry)'!F",IFERROR(SUM(MATCH(A295,'UNITCOST ITEMS (Data Entry)'!$A$3:$A$504,0),2),""))),""))</f>
        <v/>
      </c>
      <c r="F295" s="159" t="str">
        <f ca="1">IF(IFERROR(INDIRECT(CONCATENATE("'UNITCOST ITEMS (Data Entry)'!G",IFERROR(SUM(MATCH(A295,'UNITCOST ITEMS (Data Entry)'!$A$3:$A$504,0),2),""))),"")=0,"",IFERROR(INDIRECT(CONCATENATE("'UNITCOST ITEMS (Data Entry)'!G",IFERROR(SUM(MATCH(A295,'UNITCOST ITEMS (Data Entry)'!$A$3:$A$504,0),2),""))),""))</f>
        <v/>
      </c>
      <c r="G295" s="152" t="str">
        <f ca="1">IF(IFERROR(INDIRECT(CONCATENATE("'UNITCOST ITEMS (Data Entry)'!H",IFERROR(SUM(MATCH(A295,'UNITCOST ITEMS (Data Entry)'!$A$3:$A$504,0),2),""))),"")=0,"",IFERROR(INDIRECT(CONCATENATE("'UNITCOST ITEMS (Data Entry)'!H",IFERROR(SUM(MATCH(A295,'UNITCOST ITEMS (Data Entry)'!$A$3:$A$504,0),2),""))),""))</f>
        <v/>
      </c>
      <c r="H295" s="152" t="str">
        <f ca="1">IF(IFERROR(INDIRECT(CONCATENATE("'UNITCOST ITEMS (Data Entry)'!I",IFERROR(SUM(MATCH(A295,'UNITCOST ITEMS (Data Entry)'!$A$3:$A$504,0),2),""))),"")=0,"",IFERROR(INDIRECT(CONCATENATE("'UNITCOST ITEMS (Data Entry)'!I",IFERROR(SUM(MATCH(A295,'UNITCOST ITEMS (Data Entry)'!$A$3:$A$504,0),2),""))),""))</f>
        <v/>
      </c>
      <c r="I295" s="153" t="str">
        <f ca="1">IF(K295=2,"",IF(IFERROR(INDIRECT(CONCATENATE("'UNITCOST ITEMS (Data Entry)'!J",IFERROR(SUM(MATCH(A295,'UNITCOST ITEMS (Data Entry)'!$A$3:$A$504,0),2),""))),"")=0,"",IFERROR(INDIRECT(CONCATENATE("'UNITCOST ITEMS (Data Entry)'!J",IFERROR(SUM(MATCH(A295,'UNITCOST ITEMS (Data Entry)'!$A$3:$A$504,0),2),""))),"")))</f>
        <v/>
      </c>
      <c r="J295" s="89"/>
      <c r="K295" s="149" t="str">
        <f ca="1">IF(IFERROR(INDIRECT(CONCATENATE("'UNITCOST ITEMS (Data Entry)'!C",IFERROR(SUM(MATCH(A295,'UNITCOST ITEMS (Data Entry)'!$A$3:$A$504,0),2),""))),"")=0,"",IFERROR(INDIRECT(CONCATENATE("'UNITCOST ITEMS (Data Entry)'!C",IFERROR(SUM(MATCH(A295,'UNITCOST ITEMS (Data Entry)'!$A$3:$A$504,0),2),""))),""))</f>
        <v/>
      </c>
      <c r="L295" s="85" t="str">
        <f t="shared" ca="1" si="8"/>
        <v/>
      </c>
    </row>
    <row r="296" spans="1:12" s="72" customFormat="1" ht="15" customHeight="1" x14ac:dyDescent="0.25">
      <c r="A296" s="148">
        <f t="shared" si="9"/>
        <v>288</v>
      </c>
      <c r="B296" s="156" t="str">
        <f ca="1">IF(IFERROR(INDIRECT(CONCATENATE("'UNITCOST ITEMS (Data Entry)'!D",IFERROR(SUM(MATCH(A296,'UNITCOST ITEMS (Data Entry)'!$A$3:$A$504,0),2),""))),"")=0,"",IFERROR(INDIRECT(CONCATENATE("'UNITCOST ITEMS (Data Entry)'!D",IFERROR(SUM(MATCH(A296,'UNITCOST ITEMS (Data Entry)'!$A$3:$A$504,0),2),""))),""))</f>
        <v/>
      </c>
      <c r="C296" s="236" t="str">
        <f ca="1">IF(IFERROR(INDIRECT(CONCATENATE("'UNITCOST ITEMS (Data Entry)'!E",IFERROR(SUM(MATCH(A296,'UNITCOST ITEMS (Data Entry)'!$A$3:$A$504,0),2),""))),"")=0,"",IFERROR(INDIRECT(CONCATENATE("'UNITCOST ITEMS (Data Entry)'!E",IFERROR(SUM(MATCH(A296,'UNITCOST ITEMS (Data Entry)'!$A$3:$A$504,0),2),""))),""))</f>
        <v/>
      </c>
      <c r="D296" s="237"/>
      <c r="E296" s="159" t="str">
        <f ca="1">IF(IFERROR(INDIRECT(CONCATENATE("'UNITCOST ITEMS (Data Entry)'!F",IFERROR(SUM(MATCH(A296,'UNITCOST ITEMS (Data Entry)'!$A$3:$A$504,0),2),""))),"")=0,"",IFERROR(INDIRECT(CONCATENATE("'UNITCOST ITEMS (Data Entry)'!F",IFERROR(SUM(MATCH(A296,'UNITCOST ITEMS (Data Entry)'!$A$3:$A$504,0),2),""))),""))</f>
        <v/>
      </c>
      <c r="F296" s="159" t="str">
        <f ca="1">IF(IFERROR(INDIRECT(CONCATENATE("'UNITCOST ITEMS (Data Entry)'!G",IFERROR(SUM(MATCH(A296,'UNITCOST ITEMS (Data Entry)'!$A$3:$A$504,0),2),""))),"")=0,"",IFERROR(INDIRECT(CONCATENATE("'UNITCOST ITEMS (Data Entry)'!G",IFERROR(SUM(MATCH(A296,'UNITCOST ITEMS (Data Entry)'!$A$3:$A$504,0),2),""))),""))</f>
        <v/>
      </c>
      <c r="G296" s="152" t="str">
        <f ca="1">IF(IFERROR(INDIRECT(CONCATENATE("'UNITCOST ITEMS (Data Entry)'!H",IFERROR(SUM(MATCH(A296,'UNITCOST ITEMS (Data Entry)'!$A$3:$A$504,0),2),""))),"")=0,"",IFERROR(INDIRECT(CONCATENATE("'UNITCOST ITEMS (Data Entry)'!H",IFERROR(SUM(MATCH(A296,'UNITCOST ITEMS (Data Entry)'!$A$3:$A$504,0),2),""))),""))</f>
        <v/>
      </c>
      <c r="H296" s="152" t="str">
        <f ca="1">IF(IFERROR(INDIRECT(CONCATENATE("'UNITCOST ITEMS (Data Entry)'!I",IFERROR(SUM(MATCH(A296,'UNITCOST ITEMS (Data Entry)'!$A$3:$A$504,0),2),""))),"")=0,"",IFERROR(INDIRECT(CONCATENATE("'UNITCOST ITEMS (Data Entry)'!I",IFERROR(SUM(MATCH(A296,'UNITCOST ITEMS (Data Entry)'!$A$3:$A$504,0),2),""))),""))</f>
        <v/>
      </c>
      <c r="I296" s="153" t="str">
        <f ca="1">IF(K296=2,"",IF(IFERROR(INDIRECT(CONCATENATE("'UNITCOST ITEMS (Data Entry)'!J",IFERROR(SUM(MATCH(A296,'UNITCOST ITEMS (Data Entry)'!$A$3:$A$504,0),2),""))),"")=0,"",IFERROR(INDIRECT(CONCATENATE("'UNITCOST ITEMS (Data Entry)'!J",IFERROR(SUM(MATCH(A296,'UNITCOST ITEMS (Data Entry)'!$A$3:$A$504,0),2),""))),"")))</f>
        <v/>
      </c>
      <c r="J296" s="89"/>
      <c r="K296" s="149" t="str">
        <f ca="1">IF(IFERROR(INDIRECT(CONCATENATE("'UNITCOST ITEMS (Data Entry)'!C",IFERROR(SUM(MATCH(A296,'UNITCOST ITEMS (Data Entry)'!$A$3:$A$504,0),2),""))),"")=0,"",IFERROR(INDIRECT(CONCATENATE("'UNITCOST ITEMS (Data Entry)'!C",IFERROR(SUM(MATCH(A296,'UNITCOST ITEMS (Data Entry)'!$A$3:$A$504,0),2),""))),""))</f>
        <v/>
      </c>
      <c r="L296" s="85" t="str">
        <f t="shared" ca="1" si="8"/>
        <v/>
      </c>
    </row>
    <row r="297" spans="1:12" s="72" customFormat="1" ht="15" customHeight="1" x14ac:dyDescent="0.25">
      <c r="A297" s="148">
        <f t="shared" si="9"/>
        <v>289</v>
      </c>
      <c r="B297" s="156" t="str">
        <f ca="1">IF(IFERROR(INDIRECT(CONCATENATE("'UNITCOST ITEMS (Data Entry)'!D",IFERROR(SUM(MATCH(A297,'UNITCOST ITEMS (Data Entry)'!$A$3:$A$504,0),2),""))),"")=0,"",IFERROR(INDIRECT(CONCATENATE("'UNITCOST ITEMS (Data Entry)'!D",IFERROR(SUM(MATCH(A297,'UNITCOST ITEMS (Data Entry)'!$A$3:$A$504,0),2),""))),""))</f>
        <v/>
      </c>
      <c r="C297" s="236" t="str">
        <f ca="1">IF(IFERROR(INDIRECT(CONCATENATE("'UNITCOST ITEMS (Data Entry)'!E",IFERROR(SUM(MATCH(A297,'UNITCOST ITEMS (Data Entry)'!$A$3:$A$504,0),2),""))),"")=0,"",IFERROR(INDIRECT(CONCATENATE("'UNITCOST ITEMS (Data Entry)'!E",IFERROR(SUM(MATCH(A297,'UNITCOST ITEMS (Data Entry)'!$A$3:$A$504,0),2),""))),""))</f>
        <v/>
      </c>
      <c r="D297" s="237"/>
      <c r="E297" s="159" t="str">
        <f ca="1">IF(IFERROR(INDIRECT(CONCATENATE("'UNITCOST ITEMS (Data Entry)'!F",IFERROR(SUM(MATCH(A297,'UNITCOST ITEMS (Data Entry)'!$A$3:$A$504,0),2),""))),"")=0,"",IFERROR(INDIRECT(CONCATENATE("'UNITCOST ITEMS (Data Entry)'!F",IFERROR(SUM(MATCH(A297,'UNITCOST ITEMS (Data Entry)'!$A$3:$A$504,0),2),""))),""))</f>
        <v/>
      </c>
      <c r="F297" s="159" t="str">
        <f ca="1">IF(IFERROR(INDIRECT(CONCATENATE("'UNITCOST ITEMS (Data Entry)'!G",IFERROR(SUM(MATCH(A297,'UNITCOST ITEMS (Data Entry)'!$A$3:$A$504,0),2),""))),"")=0,"",IFERROR(INDIRECT(CONCATENATE("'UNITCOST ITEMS (Data Entry)'!G",IFERROR(SUM(MATCH(A297,'UNITCOST ITEMS (Data Entry)'!$A$3:$A$504,0),2),""))),""))</f>
        <v/>
      </c>
      <c r="G297" s="152" t="str">
        <f ca="1">IF(IFERROR(INDIRECT(CONCATENATE("'UNITCOST ITEMS (Data Entry)'!H",IFERROR(SUM(MATCH(A297,'UNITCOST ITEMS (Data Entry)'!$A$3:$A$504,0),2),""))),"")=0,"",IFERROR(INDIRECT(CONCATENATE("'UNITCOST ITEMS (Data Entry)'!H",IFERROR(SUM(MATCH(A297,'UNITCOST ITEMS (Data Entry)'!$A$3:$A$504,0),2),""))),""))</f>
        <v/>
      </c>
      <c r="H297" s="152" t="str">
        <f ca="1">IF(IFERROR(INDIRECT(CONCATENATE("'UNITCOST ITEMS (Data Entry)'!I",IFERROR(SUM(MATCH(A297,'UNITCOST ITEMS (Data Entry)'!$A$3:$A$504,0),2),""))),"")=0,"",IFERROR(INDIRECT(CONCATENATE("'UNITCOST ITEMS (Data Entry)'!I",IFERROR(SUM(MATCH(A297,'UNITCOST ITEMS (Data Entry)'!$A$3:$A$504,0),2),""))),""))</f>
        <v/>
      </c>
      <c r="I297" s="153" t="str">
        <f ca="1">IF(K297=2,"",IF(IFERROR(INDIRECT(CONCATENATE("'UNITCOST ITEMS (Data Entry)'!J",IFERROR(SUM(MATCH(A297,'UNITCOST ITEMS (Data Entry)'!$A$3:$A$504,0),2),""))),"")=0,"",IFERROR(INDIRECT(CONCATENATE("'UNITCOST ITEMS (Data Entry)'!J",IFERROR(SUM(MATCH(A297,'UNITCOST ITEMS (Data Entry)'!$A$3:$A$504,0),2),""))),"")))</f>
        <v/>
      </c>
      <c r="J297" s="89"/>
      <c r="K297" s="149" t="str">
        <f ca="1">IF(IFERROR(INDIRECT(CONCATENATE("'UNITCOST ITEMS (Data Entry)'!C",IFERROR(SUM(MATCH(A297,'UNITCOST ITEMS (Data Entry)'!$A$3:$A$504,0),2),""))),"")=0,"",IFERROR(INDIRECT(CONCATENATE("'UNITCOST ITEMS (Data Entry)'!C",IFERROR(SUM(MATCH(A297,'UNITCOST ITEMS (Data Entry)'!$A$3:$A$504,0),2),""))),""))</f>
        <v/>
      </c>
      <c r="L297" s="85" t="str">
        <f t="shared" ca="1" si="8"/>
        <v/>
      </c>
    </row>
    <row r="298" spans="1:12" s="72" customFormat="1" ht="15" customHeight="1" x14ac:dyDescent="0.25">
      <c r="A298" s="148">
        <f t="shared" si="9"/>
        <v>290</v>
      </c>
      <c r="B298" s="156" t="str">
        <f ca="1">IF(IFERROR(INDIRECT(CONCATENATE("'UNITCOST ITEMS (Data Entry)'!D",IFERROR(SUM(MATCH(A298,'UNITCOST ITEMS (Data Entry)'!$A$3:$A$504,0),2),""))),"")=0,"",IFERROR(INDIRECT(CONCATENATE("'UNITCOST ITEMS (Data Entry)'!D",IFERROR(SUM(MATCH(A298,'UNITCOST ITEMS (Data Entry)'!$A$3:$A$504,0),2),""))),""))</f>
        <v/>
      </c>
      <c r="C298" s="236" t="str">
        <f ca="1">IF(IFERROR(INDIRECT(CONCATENATE("'UNITCOST ITEMS (Data Entry)'!E",IFERROR(SUM(MATCH(A298,'UNITCOST ITEMS (Data Entry)'!$A$3:$A$504,0),2),""))),"")=0,"",IFERROR(INDIRECT(CONCATENATE("'UNITCOST ITEMS (Data Entry)'!E",IFERROR(SUM(MATCH(A298,'UNITCOST ITEMS (Data Entry)'!$A$3:$A$504,0),2),""))),""))</f>
        <v/>
      </c>
      <c r="D298" s="237"/>
      <c r="E298" s="159" t="str">
        <f ca="1">IF(IFERROR(INDIRECT(CONCATENATE("'UNITCOST ITEMS (Data Entry)'!F",IFERROR(SUM(MATCH(A298,'UNITCOST ITEMS (Data Entry)'!$A$3:$A$504,0),2),""))),"")=0,"",IFERROR(INDIRECT(CONCATENATE("'UNITCOST ITEMS (Data Entry)'!F",IFERROR(SUM(MATCH(A298,'UNITCOST ITEMS (Data Entry)'!$A$3:$A$504,0),2),""))),""))</f>
        <v/>
      </c>
      <c r="F298" s="159" t="str">
        <f ca="1">IF(IFERROR(INDIRECT(CONCATENATE("'UNITCOST ITEMS (Data Entry)'!G",IFERROR(SUM(MATCH(A298,'UNITCOST ITEMS (Data Entry)'!$A$3:$A$504,0),2),""))),"")=0,"",IFERROR(INDIRECT(CONCATENATE("'UNITCOST ITEMS (Data Entry)'!G",IFERROR(SUM(MATCH(A298,'UNITCOST ITEMS (Data Entry)'!$A$3:$A$504,0),2),""))),""))</f>
        <v/>
      </c>
      <c r="G298" s="152" t="str">
        <f ca="1">IF(IFERROR(INDIRECT(CONCATENATE("'UNITCOST ITEMS (Data Entry)'!H",IFERROR(SUM(MATCH(A298,'UNITCOST ITEMS (Data Entry)'!$A$3:$A$504,0),2),""))),"")=0,"",IFERROR(INDIRECT(CONCATENATE("'UNITCOST ITEMS (Data Entry)'!H",IFERROR(SUM(MATCH(A298,'UNITCOST ITEMS (Data Entry)'!$A$3:$A$504,0),2),""))),""))</f>
        <v/>
      </c>
      <c r="H298" s="152" t="str">
        <f ca="1">IF(IFERROR(INDIRECT(CONCATENATE("'UNITCOST ITEMS (Data Entry)'!I",IFERROR(SUM(MATCH(A298,'UNITCOST ITEMS (Data Entry)'!$A$3:$A$504,0),2),""))),"")=0,"",IFERROR(INDIRECT(CONCATENATE("'UNITCOST ITEMS (Data Entry)'!I",IFERROR(SUM(MATCH(A298,'UNITCOST ITEMS (Data Entry)'!$A$3:$A$504,0),2),""))),""))</f>
        <v/>
      </c>
      <c r="I298" s="153" t="str">
        <f ca="1">IF(K298=2,"",IF(IFERROR(INDIRECT(CONCATENATE("'UNITCOST ITEMS (Data Entry)'!J",IFERROR(SUM(MATCH(A298,'UNITCOST ITEMS (Data Entry)'!$A$3:$A$504,0),2),""))),"")=0,"",IFERROR(INDIRECT(CONCATENATE("'UNITCOST ITEMS (Data Entry)'!J",IFERROR(SUM(MATCH(A298,'UNITCOST ITEMS (Data Entry)'!$A$3:$A$504,0),2),""))),"")))</f>
        <v/>
      </c>
      <c r="J298" s="89"/>
      <c r="K298" s="149" t="str">
        <f ca="1">IF(IFERROR(INDIRECT(CONCATENATE("'UNITCOST ITEMS (Data Entry)'!C",IFERROR(SUM(MATCH(A298,'UNITCOST ITEMS (Data Entry)'!$A$3:$A$504,0),2),""))),"")=0,"",IFERROR(INDIRECT(CONCATENATE("'UNITCOST ITEMS (Data Entry)'!C",IFERROR(SUM(MATCH(A298,'UNITCOST ITEMS (Data Entry)'!$A$3:$A$504,0),2),""))),""))</f>
        <v/>
      </c>
      <c r="L298" s="85" t="str">
        <f t="shared" ca="1" si="8"/>
        <v/>
      </c>
    </row>
    <row r="299" spans="1:12" s="72" customFormat="1" ht="15" customHeight="1" x14ac:dyDescent="0.25">
      <c r="A299" s="148">
        <f t="shared" si="9"/>
        <v>291</v>
      </c>
      <c r="B299" s="156" t="str">
        <f ca="1">IF(IFERROR(INDIRECT(CONCATENATE("'UNITCOST ITEMS (Data Entry)'!D",IFERROR(SUM(MATCH(A299,'UNITCOST ITEMS (Data Entry)'!$A$3:$A$504,0),2),""))),"")=0,"",IFERROR(INDIRECT(CONCATENATE("'UNITCOST ITEMS (Data Entry)'!D",IFERROR(SUM(MATCH(A299,'UNITCOST ITEMS (Data Entry)'!$A$3:$A$504,0),2),""))),""))</f>
        <v/>
      </c>
      <c r="C299" s="236" t="str">
        <f ca="1">IF(IFERROR(INDIRECT(CONCATENATE("'UNITCOST ITEMS (Data Entry)'!E",IFERROR(SUM(MATCH(A299,'UNITCOST ITEMS (Data Entry)'!$A$3:$A$504,0),2),""))),"")=0,"",IFERROR(INDIRECT(CONCATENATE("'UNITCOST ITEMS (Data Entry)'!E",IFERROR(SUM(MATCH(A299,'UNITCOST ITEMS (Data Entry)'!$A$3:$A$504,0),2),""))),""))</f>
        <v/>
      </c>
      <c r="D299" s="237"/>
      <c r="E299" s="159" t="str">
        <f ca="1">IF(IFERROR(INDIRECT(CONCATENATE("'UNITCOST ITEMS (Data Entry)'!F",IFERROR(SUM(MATCH(A299,'UNITCOST ITEMS (Data Entry)'!$A$3:$A$504,0),2),""))),"")=0,"",IFERROR(INDIRECT(CONCATENATE("'UNITCOST ITEMS (Data Entry)'!F",IFERROR(SUM(MATCH(A299,'UNITCOST ITEMS (Data Entry)'!$A$3:$A$504,0),2),""))),""))</f>
        <v/>
      </c>
      <c r="F299" s="159" t="str">
        <f ca="1">IF(IFERROR(INDIRECT(CONCATENATE("'UNITCOST ITEMS (Data Entry)'!G",IFERROR(SUM(MATCH(A299,'UNITCOST ITEMS (Data Entry)'!$A$3:$A$504,0),2),""))),"")=0,"",IFERROR(INDIRECT(CONCATENATE("'UNITCOST ITEMS (Data Entry)'!G",IFERROR(SUM(MATCH(A299,'UNITCOST ITEMS (Data Entry)'!$A$3:$A$504,0),2),""))),""))</f>
        <v/>
      </c>
      <c r="G299" s="152" t="str">
        <f ca="1">IF(IFERROR(INDIRECT(CONCATENATE("'UNITCOST ITEMS (Data Entry)'!H",IFERROR(SUM(MATCH(A299,'UNITCOST ITEMS (Data Entry)'!$A$3:$A$504,0),2),""))),"")=0,"",IFERROR(INDIRECT(CONCATENATE("'UNITCOST ITEMS (Data Entry)'!H",IFERROR(SUM(MATCH(A299,'UNITCOST ITEMS (Data Entry)'!$A$3:$A$504,0),2),""))),""))</f>
        <v/>
      </c>
      <c r="H299" s="152" t="str">
        <f ca="1">IF(IFERROR(INDIRECT(CONCATENATE("'UNITCOST ITEMS (Data Entry)'!I",IFERROR(SUM(MATCH(A299,'UNITCOST ITEMS (Data Entry)'!$A$3:$A$504,0),2),""))),"")=0,"",IFERROR(INDIRECT(CONCATENATE("'UNITCOST ITEMS (Data Entry)'!I",IFERROR(SUM(MATCH(A299,'UNITCOST ITEMS (Data Entry)'!$A$3:$A$504,0),2),""))),""))</f>
        <v/>
      </c>
      <c r="I299" s="153" t="str">
        <f ca="1">IF(K299=2,"",IF(IFERROR(INDIRECT(CONCATENATE("'UNITCOST ITEMS (Data Entry)'!J",IFERROR(SUM(MATCH(A299,'UNITCOST ITEMS (Data Entry)'!$A$3:$A$504,0),2),""))),"")=0,"",IFERROR(INDIRECT(CONCATENATE("'UNITCOST ITEMS (Data Entry)'!J",IFERROR(SUM(MATCH(A299,'UNITCOST ITEMS (Data Entry)'!$A$3:$A$504,0),2),""))),"")))</f>
        <v/>
      </c>
      <c r="J299" s="89"/>
      <c r="K299" s="149" t="str">
        <f ca="1">IF(IFERROR(INDIRECT(CONCATENATE("'UNITCOST ITEMS (Data Entry)'!C",IFERROR(SUM(MATCH(A299,'UNITCOST ITEMS (Data Entry)'!$A$3:$A$504,0),2),""))),"")=0,"",IFERROR(INDIRECT(CONCATENATE("'UNITCOST ITEMS (Data Entry)'!C",IFERROR(SUM(MATCH(A299,'UNITCOST ITEMS (Data Entry)'!$A$3:$A$504,0),2),""))),""))</f>
        <v/>
      </c>
      <c r="L299" s="85" t="str">
        <f t="shared" ca="1" si="8"/>
        <v/>
      </c>
    </row>
    <row r="300" spans="1:12" s="72" customFormat="1" ht="15" customHeight="1" x14ac:dyDescent="0.25">
      <c r="A300" s="148">
        <f t="shared" si="9"/>
        <v>292</v>
      </c>
      <c r="B300" s="156" t="str">
        <f ca="1">IF(IFERROR(INDIRECT(CONCATENATE("'UNITCOST ITEMS (Data Entry)'!D",IFERROR(SUM(MATCH(A300,'UNITCOST ITEMS (Data Entry)'!$A$3:$A$504,0),2),""))),"")=0,"",IFERROR(INDIRECT(CONCATENATE("'UNITCOST ITEMS (Data Entry)'!D",IFERROR(SUM(MATCH(A300,'UNITCOST ITEMS (Data Entry)'!$A$3:$A$504,0),2),""))),""))</f>
        <v/>
      </c>
      <c r="C300" s="236" t="str">
        <f ca="1">IF(IFERROR(INDIRECT(CONCATENATE("'UNITCOST ITEMS (Data Entry)'!E",IFERROR(SUM(MATCH(A300,'UNITCOST ITEMS (Data Entry)'!$A$3:$A$504,0),2),""))),"")=0,"",IFERROR(INDIRECT(CONCATENATE("'UNITCOST ITEMS (Data Entry)'!E",IFERROR(SUM(MATCH(A300,'UNITCOST ITEMS (Data Entry)'!$A$3:$A$504,0),2),""))),""))</f>
        <v/>
      </c>
      <c r="D300" s="237"/>
      <c r="E300" s="159" t="str">
        <f ca="1">IF(IFERROR(INDIRECT(CONCATENATE("'UNITCOST ITEMS (Data Entry)'!F",IFERROR(SUM(MATCH(A300,'UNITCOST ITEMS (Data Entry)'!$A$3:$A$504,0),2),""))),"")=0,"",IFERROR(INDIRECT(CONCATENATE("'UNITCOST ITEMS (Data Entry)'!F",IFERROR(SUM(MATCH(A300,'UNITCOST ITEMS (Data Entry)'!$A$3:$A$504,0),2),""))),""))</f>
        <v/>
      </c>
      <c r="F300" s="159" t="str">
        <f ca="1">IF(IFERROR(INDIRECT(CONCATENATE("'UNITCOST ITEMS (Data Entry)'!G",IFERROR(SUM(MATCH(A300,'UNITCOST ITEMS (Data Entry)'!$A$3:$A$504,0),2),""))),"")=0,"",IFERROR(INDIRECT(CONCATENATE("'UNITCOST ITEMS (Data Entry)'!G",IFERROR(SUM(MATCH(A300,'UNITCOST ITEMS (Data Entry)'!$A$3:$A$504,0),2),""))),""))</f>
        <v/>
      </c>
      <c r="G300" s="152" t="str">
        <f ca="1">IF(IFERROR(INDIRECT(CONCATENATE("'UNITCOST ITEMS (Data Entry)'!H",IFERROR(SUM(MATCH(A300,'UNITCOST ITEMS (Data Entry)'!$A$3:$A$504,0),2),""))),"")=0,"",IFERROR(INDIRECT(CONCATENATE("'UNITCOST ITEMS (Data Entry)'!H",IFERROR(SUM(MATCH(A300,'UNITCOST ITEMS (Data Entry)'!$A$3:$A$504,0),2),""))),""))</f>
        <v/>
      </c>
      <c r="H300" s="152" t="str">
        <f ca="1">IF(IFERROR(INDIRECT(CONCATENATE("'UNITCOST ITEMS (Data Entry)'!I",IFERROR(SUM(MATCH(A300,'UNITCOST ITEMS (Data Entry)'!$A$3:$A$504,0),2),""))),"")=0,"",IFERROR(INDIRECT(CONCATENATE("'UNITCOST ITEMS (Data Entry)'!I",IFERROR(SUM(MATCH(A300,'UNITCOST ITEMS (Data Entry)'!$A$3:$A$504,0),2),""))),""))</f>
        <v/>
      </c>
      <c r="I300" s="153" t="str">
        <f ca="1">IF(K300=2,"",IF(IFERROR(INDIRECT(CONCATENATE("'UNITCOST ITEMS (Data Entry)'!J",IFERROR(SUM(MATCH(A300,'UNITCOST ITEMS (Data Entry)'!$A$3:$A$504,0),2),""))),"")=0,"",IFERROR(INDIRECT(CONCATENATE("'UNITCOST ITEMS (Data Entry)'!J",IFERROR(SUM(MATCH(A300,'UNITCOST ITEMS (Data Entry)'!$A$3:$A$504,0),2),""))),"")))</f>
        <v/>
      </c>
      <c r="J300" s="89"/>
      <c r="K300" s="149" t="str">
        <f ca="1">IF(IFERROR(INDIRECT(CONCATENATE("'UNITCOST ITEMS (Data Entry)'!C",IFERROR(SUM(MATCH(A300,'UNITCOST ITEMS (Data Entry)'!$A$3:$A$504,0),2),""))),"")=0,"",IFERROR(INDIRECT(CONCATENATE("'UNITCOST ITEMS (Data Entry)'!C",IFERROR(SUM(MATCH(A300,'UNITCOST ITEMS (Data Entry)'!$A$3:$A$504,0),2),""))),""))</f>
        <v/>
      </c>
      <c r="L300" s="85" t="str">
        <f t="shared" ca="1" si="8"/>
        <v/>
      </c>
    </row>
    <row r="301" spans="1:12" s="72" customFormat="1" ht="15" customHeight="1" x14ac:dyDescent="0.25">
      <c r="A301" s="148">
        <f t="shared" si="9"/>
        <v>293</v>
      </c>
      <c r="B301" s="156" t="str">
        <f ca="1">IF(IFERROR(INDIRECT(CONCATENATE("'UNITCOST ITEMS (Data Entry)'!D",IFERROR(SUM(MATCH(A301,'UNITCOST ITEMS (Data Entry)'!$A$3:$A$504,0),2),""))),"")=0,"",IFERROR(INDIRECT(CONCATENATE("'UNITCOST ITEMS (Data Entry)'!D",IFERROR(SUM(MATCH(A301,'UNITCOST ITEMS (Data Entry)'!$A$3:$A$504,0),2),""))),""))</f>
        <v/>
      </c>
      <c r="C301" s="236" t="str">
        <f ca="1">IF(IFERROR(INDIRECT(CONCATENATE("'UNITCOST ITEMS (Data Entry)'!E",IFERROR(SUM(MATCH(A301,'UNITCOST ITEMS (Data Entry)'!$A$3:$A$504,0),2),""))),"")=0,"",IFERROR(INDIRECT(CONCATENATE("'UNITCOST ITEMS (Data Entry)'!E",IFERROR(SUM(MATCH(A301,'UNITCOST ITEMS (Data Entry)'!$A$3:$A$504,0),2),""))),""))</f>
        <v/>
      </c>
      <c r="D301" s="237"/>
      <c r="E301" s="159" t="str">
        <f ca="1">IF(IFERROR(INDIRECT(CONCATENATE("'UNITCOST ITEMS (Data Entry)'!F",IFERROR(SUM(MATCH(A301,'UNITCOST ITEMS (Data Entry)'!$A$3:$A$504,0),2),""))),"")=0,"",IFERROR(INDIRECT(CONCATENATE("'UNITCOST ITEMS (Data Entry)'!F",IFERROR(SUM(MATCH(A301,'UNITCOST ITEMS (Data Entry)'!$A$3:$A$504,0),2),""))),""))</f>
        <v/>
      </c>
      <c r="F301" s="159" t="str">
        <f ca="1">IF(IFERROR(INDIRECT(CONCATENATE("'UNITCOST ITEMS (Data Entry)'!G",IFERROR(SUM(MATCH(A301,'UNITCOST ITEMS (Data Entry)'!$A$3:$A$504,0),2),""))),"")=0,"",IFERROR(INDIRECT(CONCATENATE("'UNITCOST ITEMS (Data Entry)'!G",IFERROR(SUM(MATCH(A301,'UNITCOST ITEMS (Data Entry)'!$A$3:$A$504,0),2),""))),""))</f>
        <v/>
      </c>
      <c r="G301" s="152" t="str">
        <f ca="1">IF(IFERROR(INDIRECT(CONCATENATE("'UNITCOST ITEMS (Data Entry)'!H",IFERROR(SUM(MATCH(A301,'UNITCOST ITEMS (Data Entry)'!$A$3:$A$504,0),2),""))),"")=0,"",IFERROR(INDIRECT(CONCATENATE("'UNITCOST ITEMS (Data Entry)'!H",IFERROR(SUM(MATCH(A301,'UNITCOST ITEMS (Data Entry)'!$A$3:$A$504,0),2),""))),""))</f>
        <v/>
      </c>
      <c r="H301" s="152" t="str">
        <f ca="1">IF(IFERROR(INDIRECT(CONCATENATE("'UNITCOST ITEMS (Data Entry)'!I",IFERROR(SUM(MATCH(A301,'UNITCOST ITEMS (Data Entry)'!$A$3:$A$504,0),2),""))),"")=0,"",IFERROR(INDIRECT(CONCATENATE("'UNITCOST ITEMS (Data Entry)'!I",IFERROR(SUM(MATCH(A301,'UNITCOST ITEMS (Data Entry)'!$A$3:$A$504,0),2),""))),""))</f>
        <v/>
      </c>
      <c r="I301" s="153" t="str">
        <f ca="1">IF(K301=2,"",IF(IFERROR(INDIRECT(CONCATENATE("'UNITCOST ITEMS (Data Entry)'!J",IFERROR(SUM(MATCH(A301,'UNITCOST ITEMS (Data Entry)'!$A$3:$A$504,0),2),""))),"")=0,"",IFERROR(INDIRECT(CONCATENATE("'UNITCOST ITEMS (Data Entry)'!J",IFERROR(SUM(MATCH(A301,'UNITCOST ITEMS (Data Entry)'!$A$3:$A$504,0),2),""))),"")))</f>
        <v/>
      </c>
      <c r="J301" s="89"/>
      <c r="K301" s="149" t="str">
        <f ca="1">IF(IFERROR(INDIRECT(CONCATENATE("'UNITCOST ITEMS (Data Entry)'!C",IFERROR(SUM(MATCH(A301,'UNITCOST ITEMS (Data Entry)'!$A$3:$A$504,0),2),""))),"")=0,"",IFERROR(INDIRECT(CONCATENATE("'UNITCOST ITEMS (Data Entry)'!C",IFERROR(SUM(MATCH(A301,'UNITCOST ITEMS (Data Entry)'!$A$3:$A$504,0),2),""))),""))</f>
        <v/>
      </c>
      <c r="L301" s="85" t="str">
        <f t="shared" ca="1" si="8"/>
        <v/>
      </c>
    </row>
    <row r="302" spans="1:12" s="72" customFormat="1" ht="15" customHeight="1" x14ac:dyDescent="0.25">
      <c r="A302" s="148">
        <f t="shared" si="9"/>
        <v>294</v>
      </c>
      <c r="B302" s="156" t="str">
        <f ca="1">IF(IFERROR(INDIRECT(CONCATENATE("'UNITCOST ITEMS (Data Entry)'!D",IFERROR(SUM(MATCH(A302,'UNITCOST ITEMS (Data Entry)'!$A$3:$A$504,0),2),""))),"")=0,"",IFERROR(INDIRECT(CONCATENATE("'UNITCOST ITEMS (Data Entry)'!D",IFERROR(SUM(MATCH(A302,'UNITCOST ITEMS (Data Entry)'!$A$3:$A$504,0),2),""))),""))</f>
        <v/>
      </c>
      <c r="C302" s="236" t="str">
        <f ca="1">IF(IFERROR(INDIRECT(CONCATENATE("'UNITCOST ITEMS (Data Entry)'!E",IFERROR(SUM(MATCH(A302,'UNITCOST ITEMS (Data Entry)'!$A$3:$A$504,0),2),""))),"")=0,"",IFERROR(INDIRECT(CONCATENATE("'UNITCOST ITEMS (Data Entry)'!E",IFERROR(SUM(MATCH(A302,'UNITCOST ITEMS (Data Entry)'!$A$3:$A$504,0),2),""))),""))</f>
        <v/>
      </c>
      <c r="D302" s="237"/>
      <c r="E302" s="159" t="str">
        <f ca="1">IF(IFERROR(INDIRECT(CONCATENATE("'UNITCOST ITEMS (Data Entry)'!F",IFERROR(SUM(MATCH(A302,'UNITCOST ITEMS (Data Entry)'!$A$3:$A$504,0),2),""))),"")=0,"",IFERROR(INDIRECT(CONCATENATE("'UNITCOST ITEMS (Data Entry)'!F",IFERROR(SUM(MATCH(A302,'UNITCOST ITEMS (Data Entry)'!$A$3:$A$504,0),2),""))),""))</f>
        <v/>
      </c>
      <c r="F302" s="159" t="str">
        <f ca="1">IF(IFERROR(INDIRECT(CONCATENATE("'UNITCOST ITEMS (Data Entry)'!G",IFERROR(SUM(MATCH(A302,'UNITCOST ITEMS (Data Entry)'!$A$3:$A$504,0),2),""))),"")=0,"",IFERROR(INDIRECT(CONCATENATE("'UNITCOST ITEMS (Data Entry)'!G",IFERROR(SUM(MATCH(A302,'UNITCOST ITEMS (Data Entry)'!$A$3:$A$504,0),2),""))),""))</f>
        <v/>
      </c>
      <c r="G302" s="152" t="str">
        <f ca="1">IF(IFERROR(INDIRECT(CONCATENATE("'UNITCOST ITEMS (Data Entry)'!H",IFERROR(SUM(MATCH(A302,'UNITCOST ITEMS (Data Entry)'!$A$3:$A$504,0),2),""))),"")=0,"",IFERROR(INDIRECT(CONCATENATE("'UNITCOST ITEMS (Data Entry)'!H",IFERROR(SUM(MATCH(A302,'UNITCOST ITEMS (Data Entry)'!$A$3:$A$504,0),2),""))),""))</f>
        <v/>
      </c>
      <c r="H302" s="152" t="str">
        <f ca="1">IF(IFERROR(INDIRECT(CONCATENATE("'UNITCOST ITEMS (Data Entry)'!I",IFERROR(SUM(MATCH(A302,'UNITCOST ITEMS (Data Entry)'!$A$3:$A$504,0),2),""))),"")=0,"",IFERROR(INDIRECT(CONCATENATE("'UNITCOST ITEMS (Data Entry)'!I",IFERROR(SUM(MATCH(A302,'UNITCOST ITEMS (Data Entry)'!$A$3:$A$504,0),2),""))),""))</f>
        <v/>
      </c>
      <c r="I302" s="153" t="str">
        <f ca="1">IF(K302=2,"",IF(IFERROR(INDIRECT(CONCATENATE("'UNITCOST ITEMS (Data Entry)'!J",IFERROR(SUM(MATCH(A302,'UNITCOST ITEMS (Data Entry)'!$A$3:$A$504,0),2),""))),"")=0,"",IFERROR(INDIRECT(CONCATENATE("'UNITCOST ITEMS (Data Entry)'!J",IFERROR(SUM(MATCH(A302,'UNITCOST ITEMS (Data Entry)'!$A$3:$A$504,0),2),""))),"")))</f>
        <v/>
      </c>
      <c r="J302" s="89"/>
      <c r="K302" s="149" t="str">
        <f ca="1">IF(IFERROR(INDIRECT(CONCATENATE("'UNITCOST ITEMS (Data Entry)'!C",IFERROR(SUM(MATCH(A302,'UNITCOST ITEMS (Data Entry)'!$A$3:$A$504,0),2),""))),"")=0,"",IFERROR(INDIRECT(CONCATENATE("'UNITCOST ITEMS (Data Entry)'!C",IFERROR(SUM(MATCH(A302,'UNITCOST ITEMS (Data Entry)'!$A$3:$A$504,0),2),""))),""))</f>
        <v/>
      </c>
      <c r="L302" s="85" t="str">
        <f t="shared" ca="1" si="8"/>
        <v/>
      </c>
    </row>
    <row r="303" spans="1:12" s="72" customFormat="1" ht="15" customHeight="1" x14ac:dyDescent="0.25">
      <c r="A303" s="148">
        <f t="shared" si="9"/>
        <v>295</v>
      </c>
      <c r="B303" s="156" t="str">
        <f ca="1">IF(IFERROR(INDIRECT(CONCATENATE("'UNITCOST ITEMS (Data Entry)'!D",IFERROR(SUM(MATCH(A303,'UNITCOST ITEMS (Data Entry)'!$A$3:$A$504,0),2),""))),"")=0,"",IFERROR(INDIRECT(CONCATENATE("'UNITCOST ITEMS (Data Entry)'!D",IFERROR(SUM(MATCH(A303,'UNITCOST ITEMS (Data Entry)'!$A$3:$A$504,0),2),""))),""))</f>
        <v/>
      </c>
      <c r="C303" s="236" t="str">
        <f ca="1">IF(IFERROR(INDIRECT(CONCATENATE("'UNITCOST ITEMS (Data Entry)'!E",IFERROR(SUM(MATCH(A303,'UNITCOST ITEMS (Data Entry)'!$A$3:$A$504,0),2),""))),"")=0,"",IFERROR(INDIRECT(CONCATENATE("'UNITCOST ITEMS (Data Entry)'!E",IFERROR(SUM(MATCH(A303,'UNITCOST ITEMS (Data Entry)'!$A$3:$A$504,0),2),""))),""))</f>
        <v/>
      </c>
      <c r="D303" s="237"/>
      <c r="E303" s="159" t="str">
        <f ca="1">IF(IFERROR(INDIRECT(CONCATENATE("'UNITCOST ITEMS (Data Entry)'!F",IFERROR(SUM(MATCH(A303,'UNITCOST ITEMS (Data Entry)'!$A$3:$A$504,0),2),""))),"")=0,"",IFERROR(INDIRECT(CONCATENATE("'UNITCOST ITEMS (Data Entry)'!F",IFERROR(SUM(MATCH(A303,'UNITCOST ITEMS (Data Entry)'!$A$3:$A$504,0),2),""))),""))</f>
        <v/>
      </c>
      <c r="F303" s="159" t="str">
        <f ca="1">IF(IFERROR(INDIRECT(CONCATENATE("'UNITCOST ITEMS (Data Entry)'!G",IFERROR(SUM(MATCH(A303,'UNITCOST ITEMS (Data Entry)'!$A$3:$A$504,0),2),""))),"")=0,"",IFERROR(INDIRECT(CONCATENATE("'UNITCOST ITEMS (Data Entry)'!G",IFERROR(SUM(MATCH(A303,'UNITCOST ITEMS (Data Entry)'!$A$3:$A$504,0),2),""))),""))</f>
        <v/>
      </c>
      <c r="G303" s="152" t="str">
        <f ca="1">IF(IFERROR(INDIRECT(CONCATENATE("'UNITCOST ITEMS (Data Entry)'!H",IFERROR(SUM(MATCH(A303,'UNITCOST ITEMS (Data Entry)'!$A$3:$A$504,0),2),""))),"")=0,"",IFERROR(INDIRECT(CONCATENATE("'UNITCOST ITEMS (Data Entry)'!H",IFERROR(SUM(MATCH(A303,'UNITCOST ITEMS (Data Entry)'!$A$3:$A$504,0),2),""))),""))</f>
        <v/>
      </c>
      <c r="H303" s="152" t="str">
        <f ca="1">IF(IFERROR(INDIRECT(CONCATENATE("'UNITCOST ITEMS (Data Entry)'!I",IFERROR(SUM(MATCH(A303,'UNITCOST ITEMS (Data Entry)'!$A$3:$A$504,0),2),""))),"")=0,"",IFERROR(INDIRECT(CONCATENATE("'UNITCOST ITEMS (Data Entry)'!I",IFERROR(SUM(MATCH(A303,'UNITCOST ITEMS (Data Entry)'!$A$3:$A$504,0),2),""))),""))</f>
        <v/>
      </c>
      <c r="I303" s="153" t="str">
        <f ca="1">IF(K303=2,"",IF(IFERROR(INDIRECT(CONCATENATE("'UNITCOST ITEMS (Data Entry)'!J",IFERROR(SUM(MATCH(A303,'UNITCOST ITEMS (Data Entry)'!$A$3:$A$504,0),2),""))),"")=0,"",IFERROR(INDIRECT(CONCATENATE("'UNITCOST ITEMS (Data Entry)'!J",IFERROR(SUM(MATCH(A303,'UNITCOST ITEMS (Data Entry)'!$A$3:$A$504,0),2),""))),"")))</f>
        <v/>
      </c>
      <c r="J303" s="89"/>
      <c r="K303" s="149" t="str">
        <f ca="1">IF(IFERROR(INDIRECT(CONCATENATE("'UNITCOST ITEMS (Data Entry)'!C",IFERROR(SUM(MATCH(A303,'UNITCOST ITEMS (Data Entry)'!$A$3:$A$504,0),2),""))),"")=0,"",IFERROR(INDIRECT(CONCATENATE("'UNITCOST ITEMS (Data Entry)'!C",IFERROR(SUM(MATCH(A303,'UNITCOST ITEMS (Data Entry)'!$A$3:$A$504,0),2),""))),""))</f>
        <v/>
      </c>
      <c r="L303" s="85" t="str">
        <f t="shared" ca="1" si="8"/>
        <v/>
      </c>
    </row>
    <row r="304" spans="1:12" s="72" customFormat="1" ht="15" customHeight="1" x14ac:dyDescent="0.25">
      <c r="A304" s="148">
        <f t="shared" si="9"/>
        <v>296</v>
      </c>
      <c r="B304" s="156" t="str">
        <f ca="1">IF(IFERROR(INDIRECT(CONCATENATE("'UNITCOST ITEMS (Data Entry)'!D",IFERROR(SUM(MATCH(A304,'UNITCOST ITEMS (Data Entry)'!$A$3:$A$504,0),2),""))),"")=0,"",IFERROR(INDIRECT(CONCATENATE("'UNITCOST ITEMS (Data Entry)'!D",IFERROR(SUM(MATCH(A304,'UNITCOST ITEMS (Data Entry)'!$A$3:$A$504,0),2),""))),""))</f>
        <v/>
      </c>
      <c r="C304" s="236" t="str">
        <f ca="1">IF(IFERROR(INDIRECT(CONCATENATE("'UNITCOST ITEMS (Data Entry)'!E",IFERROR(SUM(MATCH(A304,'UNITCOST ITEMS (Data Entry)'!$A$3:$A$504,0),2),""))),"")=0,"",IFERROR(INDIRECT(CONCATENATE("'UNITCOST ITEMS (Data Entry)'!E",IFERROR(SUM(MATCH(A304,'UNITCOST ITEMS (Data Entry)'!$A$3:$A$504,0),2),""))),""))</f>
        <v/>
      </c>
      <c r="D304" s="237"/>
      <c r="E304" s="159" t="str">
        <f ca="1">IF(IFERROR(INDIRECT(CONCATENATE("'UNITCOST ITEMS (Data Entry)'!F",IFERROR(SUM(MATCH(A304,'UNITCOST ITEMS (Data Entry)'!$A$3:$A$504,0),2),""))),"")=0,"",IFERROR(INDIRECT(CONCATENATE("'UNITCOST ITEMS (Data Entry)'!F",IFERROR(SUM(MATCH(A304,'UNITCOST ITEMS (Data Entry)'!$A$3:$A$504,0),2),""))),""))</f>
        <v/>
      </c>
      <c r="F304" s="159" t="str">
        <f ca="1">IF(IFERROR(INDIRECT(CONCATENATE("'UNITCOST ITEMS (Data Entry)'!G",IFERROR(SUM(MATCH(A304,'UNITCOST ITEMS (Data Entry)'!$A$3:$A$504,0),2),""))),"")=0,"",IFERROR(INDIRECT(CONCATENATE("'UNITCOST ITEMS (Data Entry)'!G",IFERROR(SUM(MATCH(A304,'UNITCOST ITEMS (Data Entry)'!$A$3:$A$504,0),2),""))),""))</f>
        <v/>
      </c>
      <c r="G304" s="152" t="str">
        <f ca="1">IF(IFERROR(INDIRECT(CONCATENATE("'UNITCOST ITEMS (Data Entry)'!H",IFERROR(SUM(MATCH(A304,'UNITCOST ITEMS (Data Entry)'!$A$3:$A$504,0),2),""))),"")=0,"",IFERROR(INDIRECT(CONCATENATE("'UNITCOST ITEMS (Data Entry)'!H",IFERROR(SUM(MATCH(A304,'UNITCOST ITEMS (Data Entry)'!$A$3:$A$504,0),2),""))),""))</f>
        <v/>
      </c>
      <c r="H304" s="152" t="str">
        <f ca="1">IF(IFERROR(INDIRECT(CONCATENATE("'UNITCOST ITEMS (Data Entry)'!I",IFERROR(SUM(MATCH(A304,'UNITCOST ITEMS (Data Entry)'!$A$3:$A$504,0),2),""))),"")=0,"",IFERROR(INDIRECT(CONCATENATE("'UNITCOST ITEMS (Data Entry)'!I",IFERROR(SUM(MATCH(A304,'UNITCOST ITEMS (Data Entry)'!$A$3:$A$504,0),2),""))),""))</f>
        <v/>
      </c>
      <c r="I304" s="153" t="str">
        <f ca="1">IF(K304=2,"",IF(IFERROR(INDIRECT(CONCATENATE("'UNITCOST ITEMS (Data Entry)'!J",IFERROR(SUM(MATCH(A304,'UNITCOST ITEMS (Data Entry)'!$A$3:$A$504,0),2),""))),"")=0,"",IFERROR(INDIRECT(CONCATENATE("'UNITCOST ITEMS (Data Entry)'!J",IFERROR(SUM(MATCH(A304,'UNITCOST ITEMS (Data Entry)'!$A$3:$A$504,0),2),""))),"")))</f>
        <v/>
      </c>
      <c r="J304" s="89"/>
      <c r="K304" s="149" t="str">
        <f ca="1">IF(IFERROR(INDIRECT(CONCATENATE("'UNITCOST ITEMS (Data Entry)'!C",IFERROR(SUM(MATCH(A304,'UNITCOST ITEMS (Data Entry)'!$A$3:$A$504,0),2),""))),"")=0,"",IFERROR(INDIRECT(CONCATENATE("'UNITCOST ITEMS (Data Entry)'!C",IFERROR(SUM(MATCH(A304,'UNITCOST ITEMS (Data Entry)'!$A$3:$A$504,0),2),""))),""))</f>
        <v/>
      </c>
      <c r="L304" s="85" t="str">
        <f t="shared" ca="1" si="8"/>
        <v/>
      </c>
    </row>
    <row r="305" spans="1:12" s="72" customFormat="1" ht="15" customHeight="1" x14ac:dyDescent="0.25">
      <c r="A305" s="148">
        <f t="shared" si="9"/>
        <v>297</v>
      </c>
      <c r="B305" s="156" t="str">
        <f ca="1">IF(IFERROR(INDIRECT(CONCATENATE("'UNITCOST ITEMS (Data Entry)'!D",IFERROR(SUM(MATCH(A305,'UNITCOST ITEMS (Data Entry)'!$A$3:$A$504,0),2),""))),"")=0,"",IFERROR(INDIRECT(CONCATENATE("'UNITCOST ITEMS (Data Entry)'!D",IFERROR(SUM(MATCH(A305,'UNITCOST ITEMS (Data Entry)'!$A$3:$A$504,0),2),""))),""))</f>
        <v/>
      </c>
      <c r="C305" s="236" t="str">
        <f ca="1">IF(IFERROR(INDIRECT(CONCATENATE("'UNITCOST ITEMS (Data Entry)'!E",IFERROR(SUM(MATCH(A305,'UNITCOST ITEMS (Data Entry)'!$A$3:$A$504,0),2),""))),"")=0,"",IFERROR(INDIRECT(CONCATENATE("'UNITCOST ITEMS (Data Entry)'!E",IFERROR(SUM(MATCH(A305,'UNITCOST ITEMS (Data Entry)'!$A$3:$A$504,0),2),""))),""))</f>
        <v/>
      </c>
      <c r="D305" s="237"/>
      <c r="E305" s="159" t="str">
        <f ca="1">IF(IFERROR(INDIRECT(CONCATENATE("'UNITCOST ITEMS (Data Entry)'!F",IFERROR(SUM(MATCH(A305,'UNITCOST ITEMS (Data Entry)'!$A$3:$A$504,0),2),""))),"")=0,"",IFERROR(INDIRECT(CONCATENATE("'UNITCOST ITEMS (Data Entry)'!F",IFERROR(SUM(MATCH(A305,'UNITCOST ITEMS (Data Entry)'!$A$3:$A$504,0),2),""))),""))</f>
        <v/>
      </c>
      <c r="F305" s="159" t="str">
        <f ca="1">IF(IFERROR(INDIRECT(CONCATENATE("'UNITCOST ITEMS (Data Entry)'!G",IFERROR(SUM(MATCH(A305,'UNITCOST ITEMS (Data Entry)'!$A$3:$A$504,0),2),""))),"")=0,"",IFERROR(INDIRECT(CONCATENATE("'UNITCOST ITEMS (Data Entry)'!G",IFERROR(SUM(MATCH(A305,'UNITCOST ITEMS (Data Entry)'!$A$3:$A$504,0),2),""))),""))</f>
        <v/>
      </c>
      <c r="G305" s="152" t="str">
        <f ca="1">IF(IFERROR(INDIRECT(CONCATENATE("'UNITCOST ITEMS (Data Entry)'!H",IFERROR(SUM(MATCH(A305,'UNITCOST ITEMS (Data Entry)'!$A$3:$A$504,0),2),""))),"")=0,"",IFERROR(INDIRECT(CONCATENATE("'UNITCOST ITEMS (Data Entry)'!H",IFERROR(SUM(MATCH(A305,'UNITCOST ITEMS (Data Entry)'!$A$3:$A$504,0),2),""))),""))</f>
        <v/>
      </c>
      <c r="H305" s="152" t="str">
        <f ca="1">IF(IFERROR(INDIRECT(CONCATENATE("'UNITCOST ITEMS (Data Entry)'!I",IFERROR(SUM(MATCH(A305,'UNITCOST ITEMS (Data Entry)'!$A$3:$A$504,0),2),""))),"")=0,"",IFERROR(INDIRECT(CONCATENATE("'UNITCOST ITEMS (Data Entry)'!I",IFERROR(SUM(MATCH(A305,'UNITCOST ITEMS (Data Entry)'!$A$3:$A$504,0),2),""))),""))</f>
        <v/>
      </c>
      <c r="I305" s="153" t="str">
        <f ca="1">IF(K305=2,"",IF(IFERROR(INDIRECT(CONCATENATE("'UNITCOST ITEMS (Data Entry)'!J",IFERROR(SUM(MATCH(A305,'UNITCOST ITEMS (Data Entry)'!$A$3:$A$504,0),2),""))),"")=0,"",IFERROR(INDIRECT(CONCATENATE("'UNITCOST ITEMS (Data Entry)'!J",IFERROR(SUM(MATCH(A305,'UNITCOST ITEMS (Data Entry)'!$A$3:$A$504,0),2),""))),"")))</f>
        <v/>
      </c>
      <c r="J305" s="89"/>
      <c r="K305" s="149" t="str">
        <f ca="1">IF(IFERROR(INDIRECT(CONCATENATE("'UNITCOST ITEMS (Data Entry)'!C",IFERROR(SUM(MATCH(A305,'UNITCOST ITEMS (Data Entry)'!$A$3:$A$504,0),2),""))),"")=0,"",IFERROR(INDIRECT(CONCATENATE("'UNITCOST ITEMS (Data Entry)'!C",IFERROR(SUM(MATCH(A305,'UNITCOST ITEMS (Data Entry)'!$A$3:$A$504,0),2),""))),""))</f>
        <v/>
      </c>
      <c r="L305" s="85" t="str">
        <f t="shared" ca="1" si="8"/>
        <v/>
      </c>
    </row>
    <row r="306" spans="1:12" s="72" customFormat="1" ht="15" customHeight="1" x14ac:dyDescent="0.25">
      <c r="A306" s="148">
        <f t="shared" si="9"/>
        <v>298</v>
      </c>
      <c r="B306" s="156" t="str">
        <f ca="1">IF(IFERROR(INDIRECT(CONCATENATE("'UNITCOST ITEMS (Data Entry)'!D",IFERROR(SUM(MATCH(A306,'UNITCOST ITEMS (Data Entry)'!$A$3:$A$504,0),2),""))),"")=0,"",IFERROR(INDIRECT(CONCATENATE("'UNITCOST ITEMS (Data Entry)'!D",IFERROR(SUM(MATCH(A306,'UNITCOST ITEMS (Data Entry)'!$A$3:$A$504,0),2),""))),""))</f>
        <v/>
      </c>
      <c r="C306" s="236" t="str">
        <f ca="1">IF(IFERROR(INDIRECT(CONCATENATE("'UNITCOST ITEMS (Data Entry)'!E",IFERROR(SUM(MATCH(A306,'UNITCOST ITEMS (Data Entry)'!$A$3:$A$504,0),2),""))),"")=0,"",IFERROR(INDIRECT(CONCATENATE("'UNITCOST ITEMS (Data Entry)'!E",IFERROR(SUM(MATCH(A306,'UNITCOST ITEMS (Data Entry)'!$A$3:$A$504,0),2),""))),""))</f>
        <v/>
      </c>
      <c r="D306" s="237"/>
      <c r="E306" s="159" t="str">
        <f ca="1">IF(IFERROR(INDIRECT(CONCATENATE("'UNITCOST ITEMS (Data Entry)'!F",IFERROR(SUM(MATCH(A306,'UNITCOST ITEMS (Data Entry)'!$A$3:$A$504,0),2),""))),"")=0,"",IFERROR(INDIRECT(CONCATENATE("'UNITCOST ITEMS (Data Entry)'!F",IFERROR(SUM(MATCH(A306,'UNITCOST ITEMS (Data Entry)'!$A$3:$A$504,0),2),""))),""))</f>
        <v/>
      </c>
      <c r="F306" s="159" t="str">
        <f ca="1">IF(IFERROR(INDIRECT(CONCATENATE("'UNITCOST ITEMS (Data Entry)'!G",IFERROR(SUM(MATCH(A306,'UNITCOST ITEMS (Data Entry)'!$A$3:$A$504,0),2),""))),"")=0,"",IFERROR(INDIRECT(CONCATENATE("'UNITCOST ITEMS (Data Entry)'!G",IFERROR(SUM(MATCH(A306,'UNITCOST ITEMS (Data Entry)'!$A$3:$A$504,0),2),""))),""))</f>
        <v/>
      </c>
      <c r="G306" s="152" t="str">
        <f ca="1">IF(IFERROR(INDIRECT(CONCATENATE("'UNITCOST ITEMS (Data Entry)'!H",IFERROR(SUM(MATCH(A306,'UNITCOST ITEMS (Data Entry)'!$A$3:$A$504,0),2),""))),"")=0,"",IFERROR(INDIRECT(CONCATENATE("'UNITCOST ITEMS (Data Entry)'!H",IFERROR(SUM(MATCH(A306,'UNITCOST ITEMS (Data Entry)'!$A$3:$A$504,0),2),""))),""))</f>
        <v/>
      </c>
      <c r="H306" s="152" t="str">
        <f ca="1">IF(IFERROR(INDIRECT(CONCATENATE("'UNITCOST ITEMS (Data Entry)'!I",IFERROR(SUM(MATCH(A306,'UNITCOST ITEMS (Data Entry)'!$A$3:$A$504,0),2),""))),"")=0,"",IFERROR(INDIRECT(CONCATENATE("'UNITCOST ITEMS (Data Entry)'!I",IFERROR(SUM(MATCH(A306,'UNITCOST ITEMS (Data Entry)'!$A$3:$A$504,0),2),""))),""))</f>
        <v/>
      </c>
      <c r="I306" s="153" t="str">
        <f ca="1">IF(K306=2,"",IF(IFERROR(INDIRECT(CONCATENATE("'UNITCOST ITEMS (Data Entry)'!J",IFERROR(SUM(MATCH(A306,'UNITCOST ITEMS (Data Entry)'!$A$3:$A$504,0),2),""))),"")=0,"",IFERROR(INDIRECT(CONCATENATE("'UNITCOST ITEMS (Data Entry)'!J",IFERROR(SUM(MATCH(A306,'UNITCOST ITEMS (Data Entry)'!$A$3:$A$504,0),2),""))),"")))</f>
        <v/>
      </c>
      <c r="J306" s="89"/>
      <c r="K306" s="149" t="str">
        <f ca="1">IF(IFERROR(INDIRECT(CONCATENATE("'UNITCOST ITEMS (Data Entry)'!C",IFERROR(SUM(MATCH(A306,'UNITCOST ITEMS (Data Entry)'!$A$3:$A$504,0),2),""))),"")=0,"",IFERROR(INDIRECT(CONCATENATE("'UNITCOST ITEMS (Data Entry)'!C",IFERROR(SUM(MATCH(A306,'UNITCOST ITEMS (Data Entry)'!$A$3:$A$504,0),2),""))),""))</f>
        <v/>
      </c>
      <c r="L306" s="85" t="str">
        <f t="shared" ca="1" si="8"/>
        <v/>
      </c>
    </row>
    <row r="307" spans="1:12" s="72" customFormat="1" ht="15" customHeight="1" x14ac:dyDescent="0.25">
      <c r="A307" s="148">
        <f t="shared" si="9"/>
        <v>299</v>
      </c>
      <c r="B307" s="156" t="str">
        <f ca="1">IF(IFERROR(INDIRECT(CONCATENATE("'UNITCOST ITEMS (Data Entry)'!D",IFERROR(SUM(MATCH(A307,'UNITCOST ITEMS (Data Entry)'!$A$3:$A$504,0),2),""))),"")=0,"",IFERROR(INDIRECT(CONCATENATE("'UNITCOST ITEMS (Data Entry)'!D",IFERROR(SUM(MATCH(A307,'UNITCOST ITEMS (Data Entry)'!$A$3:$A$504,0),2),""))),""))</f>
        <v/>
      </c>
      <c r="C307" s="236" t="str">
        <f ca="1">IF(IFERROR(INDIRECT(CONCATENATE("'UNITCOST ITEMS (Data Entry)'!E",IFERROR(SUM(MATCH(A307,'UNITCOST ITEMS (Data Entry)'!$A$3:$A$504,0),2),""))),"")=0,"",IFERROR(INDIRECT(CONCATENATE("'UNITCOST ITEMS (Data Entry)'!E",IFERROR(SUM(MATCH(A307,'UNITCOST ITEMS (Data Entry)'!$A$3:$A$504,0),2),""))),""))</f>
        <v/>
      </c>
      <c r="D307" s="237"/>
      <c r="E307" s="159" t="str">
        <f ca="1">IF(IFERROR(INDIRECT(CONCATENATE("'UNITCOST ITEMS (Data Entry)'!F",IFERROR(SUM(MATCH(A307,'UNITCOST ITEMS (Data Entry)'!$A$3:$A$504,0),2),""))),"")=0,"",IFERROR(INDIRECT(CONCATENATE("'UNITCOST ITEMS (Data Entry)'!F",IFERROR(SUM(MATCH(A307,'UNITCOST ITEMS (Data Entry)'!$A$3:$A$504,0),2),""))),""))</f>
        <v/>
      </c>
      <c r="F307" s="159" t="str">
        <f ca="1">IF(IFERROR(INDIRECT(CONCATENATE("'UNITCOST ITEMS (Data Entry)'!G",IFERROR(SUM(MATCH(A307,'UNITCOST ITEMS (Data Entry)'!$A$3:$A$504,0),2),""))),"")=0,"",IFERROR(INDIRECT(CONCATENATE("'UNITCOST ITEMS (Data Entry)'!G",IFERROR(SUM(MATCH(A307,'UNITCOST ITEMS (Data Entry)'!$A$3:$A$504,0),2),""))),""))</f>
        <v/>
      </c>
      <c r="G307" s="152" t="str">
        <f ca="1">IF(IFERROR(INDIRECT(CONCATENATE("'UNITCOST ITEMS (Data Entry)'!H",IFERROR(SUM(MATCH(A307,'UNITCOST ITEMS (Data Entry)'!$A$3:$A$504,0),2),""))),"")=0,"",IFERROR(INDIRECT(CONCATENATE("'UNITCOST ITEMS (Data Entry)'!H",IFERROR(SUM(MATCH(A307,'UNITCOST ITEMS (Data Entry)'!$A$3:$A$504,0),2),""))),""))</f>
        <v/>
      </c>
      <c r="H307" s="152" t="str">
        <f ca="1">IF(IFERROR(INDIRECT(CONCATENATE("'UNITCOST ITEMS (Data Entry)'!I",IFERROR(SUM(MATCH(A307,'UNITCOST ITEMS (Data Entry)'!$A$3:$A$504,0),2),""))),"")=0,"",IFERROR(INDIRECT(CONCATENATE("'UNITCOST ITEMS (Data Entry)'!I",IFERROR(SUM(MATCH(A307,'UNITCOST ITEMS (Data Entry)'!$A$3:$A$504,0),2),""))),""))</f>
        <v/>
      </c>
      <c r="I307" s="153" t="str">
        <f ca="1">IF(K307=2,"",IF(IFERROR(INDIRECT(CONCATENATE("'UNITCOST ITEMS (Data Entry)'!J",IFERROR(SUM(MATCH(A307,'UNITCOST ITEMS (Data Entry)'!$A$3:$A$504,0),2),""))),"")=0,"",IFERROR(INDIRECT(CONCATENATE("'UNITCOST ITEMS (Data Entry)'!J",IFERROR(SUM(MATCH(A307,'UNITCOST ITEMS (Data Entry)'!$A$3:$A$504,0),2),""))),"")))</f>
        <v/>
      </c>
      <c r="J307" s="89"/>
      <c r="K307" s="149" t="str">
        <f ca="1">IF(IFERROR(INDIRECT(CONCATENATE("'UNITCOST ITEMS (Data Entry)'!C",IFERROR(SUM(MATCH(A307,'UNITCOST ITEMS (Data Entry)'!$A$3:$A$504,0),2),""))),"")=0,"",IFERROR(INDIRECT(CONCATENATE("'UNITCOST ITEMS (Data Entry)'!C",IFERROR(SUM(MATCH(A307,'UNITCOST ITEMS (Data Entry)'!$A$3:$A$504,0),2),""))),""))</f>
        <v/>
      </c>
      <c r="L307" s="85" t="str">
        <f t="shared" ca="1" si="8"/>
        <v/>
      </c>
    </row>
    <row r="308" spans="1:12" s="72" customFormat="1" ht="15" customHeight="1" x14ac:dyDescent="0.25">
      <c r="A308" s="148">
        <f t="shared" si="9"/>
        <v>300</v>
      </c>
      <c r="B308" s="156" t="str">
        <f ca="1">IF(IFERROR(INDIRECT(CONCATENATE("'UNITCOST ITEMS (Data Entry)'!D",IFERROR(SUM(MATCH(A308,'UNITCOST ITEMS (Data Entry)'!$A$3:$A$504,0),2),""))),"")=0,"",IFERROR(INDIRECT(CONCATENATE("'UNITCOST ITEMS (Data Entry)'!D",IFERROR(SUM(MATCH(A308,'UNITCOST ITEMS (Data Entry)'!$A$3:$A$504,0),2),""))),""))</f>
        <v/>
      </c>
      <c r="C308" s="236" t="str">
        <f ca="1">IF(IFERROR(INDIRECT(CONCATENATE("'UNITCOST ITEMS (Data Entry)'!E",IFERROR(SUM(MATCH(A308,'UNITCOST ITEMS (Data Entry)'!$A$3:$A$504,0),2),""))),"")=0,"",IFERROR(INDIRECT(CONCATENATE("'UNITCOST ITEMS (Data Entry)'!E",IFERROR(SUM(MATCH(A308,'UNITCOST ITEMS (Data Entry)'!$A$3:$A$504,0),2),""))),""))</f>
        <v/>
      </c>
      <c r="D308" s="237"/>
      <c r="E308" s="159" t="str">
        <f ca="1">IF(IFERROR(INDIRECT(CONCATENATE("'UNITCOST ITEMS (Data Entry)'!F",IFERROR(SUM(MATCH(A308,'UNITCOST ITEMS (Data Entry)'!$A$3:$A$504,0),2),""))),"")=0,"",IFERROR(INDIRECT(CONCATENATE("'UNITCOST ITEMS (Data Entry)'!F",IFERROR(SUM(MATCH(A308,'UNITCOST ITEMS (Data Entry)'!$A$3:$A$504,0),2),""))),""))</f>
        <v/>
      </c>
      <c r="F308" s="159" t="str">
        <f ca="1">IF(IFERROR(INDIRECT(CONCATENATE("'UNITCOST ITEMS (Data Entry)'!G",IFERROR(SUM(MATCH(A308,'UNITCOST ITEMS (Data Entry)'!$A$3:$A$504,0),2),""))),"")=0,"",IFERROR(INDIRECT(CONCATENATE("'UNITCOST ITEMS (Data Entry)'!G",IFERROR(SUM(MATCH(A308,'UNITCOST ITEMS (Data Entry)'!$A$3:$A$504,0),2),""))),""))</f>
        <v/>
      </c>
      <c r="G308" s="152" t="str">
        <f ca="1">IF(IFERROR(INDIRECT(CONCATENATE("'UNITCOST ITEMS (Data Entry)'!H",IFERROR(SUM(MATCH(A308,'UNITCOST ITEMS (Data Entry)'!$A$3:$A$504,0),2),""))),"")=0,"",IFERROR(INDIRECT(CONCATENATE("'UNITCOST ITEMS (Data Entry)'!H",IFERROR(SUM(MATCH(A308,'UNITCOST ITEMS (Data Entry)'!$A$3:$A$504,0),2),""))),""))</f>
        <v/>
      </c>
      <c r="H308" s="152" t="str">
        <f ca="1">IF(IFERROR(INDIRECT(CONCATENATE("'UNITCOST ITEMS (Data Entry)'!I",IFERROR(SUM(MATCH(A308,'UNITCOST ITEMS (Data Entry)'!$A$3:$A$504,0),2),""))),"")=0,"",IFERROR(INDIRECT(CONCATENATE("'UNITCOST ITEMS (Data Entry)'!I",IFERROR(SUM(MATCH(A308,'UNITCOST ITEMS (Data Entry)'!$A$3:$A$504,0),2),""))),""))</f>
        <v/>
      </c>
      <c r="I308" s="153" t="str">
        <f ca="1">IF(K308=2,"",IF(IFERROR(INDIRECT(CONCATENATE("'UNITCOST ITEMS (Data Entry)'!J",IFERROR(SUM(MATCH(A308,'UNITCOST ITEMS (Data Entry)'!$A$3:$A$504,0),2),""))),"")=0,"",IFERROR(INDIRECT(CONCATENATE("'UNITCOST ITEMS (Data Entry)'!J",IFERROR(SUM(MATCH(A308,'UNITCOST ITEMS (Data Entry)'!$A$3:$A$504,0),2),""))),"")))</f>
        <v/>
      </c>
      <c r="J308" s="89"/>
      <c r="K308" s="149" t="str">
        <f ca="1">IF(IFERROR(INDIRECT(CONCATENATE("'UNITCOST ITEMS (Data Entry)'!C",IFERROR(SUM(MATCH(A308,'UNITCOST ITEMS (Data Entry)'!$A$3:$A$504,0),2),""))),"")=0,"",IFERROR(INDIRECT(CONCATENATE("'UNITCOST ITEMS (Data Entry)'!C",IFERROR(SUM(MATCH(A308,'UNITCOST ITEMS (Data Entry)'!$A$3:$A$504,0),2),""))),""))</f>
        <v/>
      </c>
      <c r="L308" s="85" t="str">
        <f t="shared" ca="1" si="8"/>
        <v/>
      </c>
    </row>
    <row r="309" spans="1:12" s="72" customFormat="1" ht="15" customHeight="1" x14ac:dyDescent="0.25">
      <c r="A309" s="148">
        <f t="shared" si="9"/>
        <v>301</v>
      </c>
      <c r="B309" s="156" t="str">
        <f ca="1">IF(IFERROR(INDIRECT(CONCATENATE("'UNITCOST ITEMS (Data Entry)'!D",IFERROR(SUM(MATCH(A309,'UNITCOST ITEMS (Data Entry)'!$A$3:$A$504,0),2),""))),"")=0,"",IFERROR(INDIRECT(CONCATENATE("'UNITCOST ITEMS (Data Entry)'!D",IFERROR(SUM(MATCH(A309,'UNITCOST ITEMS (Data Entry)'!$A$3:$A$504,0),2),""))),""))</f>
        <v/>
      </c>
      <c r="C309" s="236" t="str">
        <f ca="1">IF(IFERROR(INDIRECT(CONCATENATE("'UNITCOST ITEMS (Data Entry)'!E",IFERROR(SUM(MATCH(A309,'UNITCOST ITEMS (Data Entry)'!$A$3:$A$504,0),2),""))),"")=0,"",IFERROR(INDIRECT(CONCATENATE("'UNITCOST ITEMS (Data Entry)'!E",IFERROR(SUM(MATCH(A309,'UNITCOST ITEMS (Data Entry)'!$A$3:$A$504,0),2),""))),""))</f>
        <v/>
      </c>
      <c r="D309" s="237"/>
      <c r="E309" s="159" t="str">
        <f ca="1">IF(IFERROR(INDIRECT(CONCATENATE("'UNITCOST ITEMS (Data Entry)'!F",IFERROR(SUM(MATCH(A309,'UNITCOST ITEMS (Data Entry)'!$A$3:$A$504,0),2),""))),"")=0,"",IFERROR(INDIRECT(CONCATENATE("'UNITCOST ITEMS (Data Entry)'!F",IFERROR(SUM(MATCH(A309,'UNITCOST ITEMS (Data Entry)'!$A$3:$A$504,0),2),""))),""))</f>
        <v/>
      </c>
      <c r="F309" s="159" t="str">
        <f ca="1">IF(IFERROR(INDIRECT(CONCATENATE("'UNITCOST ITEMS (Data Entry)'!G",IFERROR(SUM(MATCH(A309,'UNITCOST ITEMS (Data Entry)'!$A$3:$A$504,0),2),""))),"")=0,"",IFERROR(INDIRECT(CONCATENATE("'UNITCOST ITEMS (Data Entry)'!G",IFERROR(SUM(MATCH(A309,'UNITCOST ITEMS (Data Entry)'!$A$3:$A$504,0),2),""))),""))</f>
        <v/>
      </c>
      <c r="G309" s="152" t="str">
        <f ca="1">IF(IFERROR(INDIRECT(CONCATENATE("'UNITCOST ITEMS (Data Entry)'!H",IFERROR(SUM(MATCH(A309,'UNITCOST ITEMS (Data Entry)'!$A$3:$A$504,0),2),""))),"")=0,"",IFERROR(INDIRECT(CONCATENATE("'UNITCOST ITEMS (Data Entry)'!H",IFERROR(SUM(MATCH(A309,'UNITCOST ITEMS (Data Entry)'!$A$3:$A$504,0),2),""))),""))</f>
        <v/>
      </c>
      <c r="H309" s="152" t="str">
        <f ca="1">IF(IFERROR(INDIRECT(CONCATENATE("'UNITCOST ITEMS (Data Entry)'!I",IFERROR(SUM(MATCH(A309,'UNITCOST ITEMS (Data Entry)'!$A$3:$A$504,0),2),""))),"")=0,"",IFERROR(INDIRECT(CONCATENATE("'UNITCOST ITEMS (Data Entry)'!I",IFERROR(SUM(MATCH(A309,'UNITCOST ITEMS (Data Entry)'!$A$3:$A$504,0),2),""))),""))</f>
        <v/>
      </c>
      <c r="I309" s="153" t="str">
        <f ca="1">IF(K309=2,"",IF(IFERROR(INDIRECT(CONCATENATE("'UNITCOST ITEMS (Data Entry)'!J",IFERROR(SUM(MATCH(A309,'UNITCOST ITEMS (Data Entry)'!$A$3:$A$504,0),2),""))),"")=0,"",IFERROR(INDIRECT(CONCATENATE("'UNITCOST ITEMS (Data Entry)'!J",IFERROR(SUM(MATCH(A309,'UNITCOST ITEMS (Data Entry)'!$A$3:$A$504,0),2),""))),"")))</f>
        <v/>
      </c>
      <c r="J309" s="89"/>
      <c r="K309" s="149" t="str">
        <f ca="1">IF(IFERROR(INDIRECT(CONCATENATE("'UNITCOST ITEMS (Data Entry)'!C",IFERROR(SUM(MATCH(A309,'UNITCOST ITEMS (Data Entry)'!$A$3:$A$504,0),2),""))),"")=0,"",IFERROR(INDIRECT(CONCATENATE("'UNITCOST ITEMS (Data Entry)'!C",IFERROR(SUM(MATCH(A309,'UNITCOST ITEMS (Data Entry)'!$A$3:$A$504,0),2),""))),""))</f>
        <v/>
      </c>
      <c r="L309" s="85" t="str">
        <f t="shared" ca="1" si="8"/>
        <v/>
      </c>
    </row>
    <row r="310" spans="1:12" s="72" customFormat="1" ht="15" customHeight="1" x14ac:dyDescent="0.25">
      <c r="A310" s="148">
        <f t="shared" si="9"/>
        <v>302</v>
      </c>
      <c r="B310" s="156" t="str">
        <f ca="1">IF(IFERROR(INDIRECT(CONCATENATE("'UNITCOST ITEMS (Data Entry)'!D",IFERROR(SUM(MATCH(A310,'UNITCOST ITEMS (Data Entry)'!$A$3:$A$504,0),2),""))),"")=0,"",IFERROR(INDIRECT(CONCATENATE("'UNITCOST ITEMS (Data Entry)'!D",IFERROR(SUM(MATCH(A310,'UNITCOST ITEMS (Data Entry)'!$A$3:$A$504,0),2),""))),""))</f>
        <v/>
      </c>
      <c r="C310" s="236" t="str">
        <f ca="1">IF(IFERROR(INDIRECT(CONCATENATE("'UNITCOST ITEMS (Data Entry)'!E",IFERROR(SUM(MATCH(A310,'UNITCOST ITEMS (Data Entry)'!$A$3:$A$504,0),2),""))),"")=0,"",IFERROR(INDIRECT(CONCATENATE("'UNITCOST ITEMS (Data Entry)'!E",IFERROR(SUM(MATCH(A310,'UNITCOST ITEMS (Data Entry)'!$A$3:$A$504,0),2),""))),""))</f>
        <v/>
      </c>
      <c r="D310" s="237"/>
      <c r="E310" s="159" t="str">
        <f ca="1">IF(IFERROR(INDIRECT(CONCATENATE("'UNITCOST ITEMS (Data Entry)'!F",IFERROR(SUM(MATCH(A310,'UNITCOST ITEMS (Data Entry)'!$A$3:$A$504,0),2),""))),"")=0,"",IFERROR(INDIRECT(CONCATENATE("'UNITCOST ITEMS (Data Entry)'!F",IFERROR(SUM(MATCH(A310,'UNITCOST ITEMS (Data Entry)'!$A$3:$A$504,0),2),""))),""))</f>
        <v/>
      </c>
      <c r="F310" s="159" t="str">
        <f ca="1">IF(IFERROR(INDIRECT(CONCATENATE("'UNITCOST ITEMS (Data Entry)'!G",IFERROR(SUM(MATCH(A310,'UNITCOST ITEMS (Data Entry)'!$A$3:$A$504,0),2),""))),"")=0,"",IFERROR(INDIRECT(CONCATENATE("'UNITCOST ITEMS (Data Entry)'!G",IFERROR(SUM(MATCH(A310,'UNITCOST ITEMS (Data Entry)'!$A$3:$A$504,0),2),""))),""))</f>
        <v/>
      </c>
      <c r="G310" s="152" t="str">
        <f ca="1">IF(IFERROR(INDIRECT(CONCATENATE("'UNITCOST ITEMS (Data Entry)'!H",IFERROR(SUM(MATCH(A310,'UNITCOST ITEMS (Data Entry)'!$A$3:$A$504,0),2),""))),"")=0,"",IFERROR(INDIRECT(CONCATENATE("'UNITCOST ITEMS (Data Entry)'!H",IFERROR(SUM(MATCH(A310,'UNITCOST ITEMS (Data Entry)'!$A$3:$A$504,0),2),""))),""))</f>
        <v/>
      </c>
      <c r="H310" s="152" t="str">
        <f ca="1">IF(IFERROR(INDIRECT(CONCATENATE("'UNITCOST ITEMS (Data Entry)'!I",IFERROR(SUM(MATCH(A310,'UNITCOST ITEMS (Data Entry)'!$A$3:$A$504,0),2),""))),"")=0,"",IFERROR(INDIRECT(CONCATENATE("'UNITCOST ITEMS (Data Entry)'!I",IFERROR(SUM(MATCH(A310,'UNITCOST ITEMS (Data Entry)'!$A$3:$A$504,0),2),""))),""))</f>
        <v/>
      </c>
      <c r="I310" s="153" t="str">
        <f ca="1">IF(K310=2,"",IF(IFERROR(INDIRECT(CONCATENATE("'UNITCOST ITEMS (Data Entry)'!J",IFERROR(SUM(MATCH(A310,'UNITCOST ITEMS (Data Entry)'!$A$3:$A$504,0),2),""))),"")=0,"",IFERROR(INDIRECT(CONCATENATE("'UNITCOST ITEMS (Data Entry)'!J",IFERROR(SUM(MATCH(A310,'UNITCOST ITEMS (Data Entry)'!$A$3:$A$504,0),2),""))),"")))</f>
        <v/>
      </c>
      <c r="J310" s="89"/>
      <c r="K310" s="149" t="str">
        <f ca="1">IF(IFERROR(INDIRECT(CONCATENATE("'UNITCOST ITEMS (Data Entry)'!C",IFERROR(SUM(MATCH(A310,'UNITCOST ITEMS (Data Entry)'!$A$3:$A$504,0),2),""))),"")=0,"",IFERROR(INDIRECT(CONCATENATE("'UNITCOST ITEMS (Data Entry)'!C",IFERROR(SUM(MATCH(A310,'UNITCOST ITEMS (Data Entry)'!$A$3:$A$504,0),2),""))),""))</f>
        <v/>
      </c>
      <c r="L310" s="85" t="str">
        <f t="shared" ca="1" si="8"/>
        <v/>
      </c>
    </row>
    <row r="311" spans="1:12" s="72" customFormat="1" ht="15" customHeight="1" x14ac:dyDescent="0.25">
      <c r="A311" s="148">
        <f t="shared" si="9"/>
        <v>303</v>
      </c>
      <c r="B311" s="156" t="str">
        <f ca="1">IF(IFERROR(INDIRECT(CONCATENATE("'UNITCOST ITEMS (Data Entry)'!D",IFERROR(SUM(MATCH(A311,'UNITCOST ITEMS (Data Entry)'!$A$3:$A$504,0),2),""))),"")=0,"",IFERROR(INDIRECT(CONCATENATE("'UNITCOST ITEMS (Data Entry)'!D",IFERROR(SUM(MATCH(A311,'UNITCOST ITEMS (Data Entry)'!$A$3:$A$504,0),2),""))),""))</f>
        <v/>
      </c>
      <c r="C311" s="236" t="str">
        <f ca="1">IF(IFERROR(INDIRECT(CONCATENATE("'UNITCOST ITEMS (Data Entry)'!E",IFERROR(SUM(MATCH(A311,'UNITCOST ITEMS (Data Entry)'!$A$3:$A$504,0),2),""))),"")=0,"",IFERROR(INDIRECT(CONCATENATE("'UNITCOST ITEMS (Data Entry)'!E",IFERROR(SUM(MATCH(A311,'UNITCOST ITEMS (Data Entry)'!$A$3:$A$504,0),2),""))),""))</f>
        <v/>
      </c>
      <c r="D311" s="237"/>
      <c r="E311" s="159" t="str">
        <f ca="1">IF(IFERROR(INDIRECT(CONCATENATE("'UNITCOST ITEMS (Data Entry)'!F",IFERROR(SUM(MATCH(A311,'UNITCOST ITEMS (Data Entry)'!$A$3:$A$504,0),2),""))),"")=0,"",IFERROR(INDIRECT(CONCATENATE("'UNITCOST ITEMS (Data Entry)'!F",IFERROR(SUM(MATCH(A311,'UNITCOST ITEMS (Data Entry)'!$A$3:$A$504,0),2),""))),""))</f>
        <v/>
      </c>
      <c r="F311" s="159" t="str">
        <f ca="1">IF(IFERROR(INDIRECT(CONCATENATE("'UNITCOST ITEMS (Data Entry)'!G",IFERROR(SUM(MATCH(A311,'UNITCOST ITEMS (Data Entry)'!$A$3:$A$504,0),2),""))),"")=0,"",IFERROR(INDIRECT(CONCATENATE("'UNITCOST ITEMS (Data Entry)'!G",IFERROR(SUM(MATCH(A311,'UNITCOST ITEMS (Data Entry)'!$A$3:$A$504,0),2),""))),""))</f>
        <v/>
      </c>
      <c r="G311" s="152" t="str">
        <f ca="1">IF(IFERROR(INDIRECT(CONCATENATE("'UNITCOST ITEMS (Data Entry)'!H",IFERROR(SUM(MATCH(A311,'UNITCOST ITEMS (Data Entry)'!$A$3:$A$504,0),2),""))),"")=0,"",IFERROR(INDIRECT(CONCATENATE("'UNITCOST ITEMS (Data Entry)'!H",IFERROR(SUM(MATCH(A311,'UNITCOST ITEMS (Data Entry)'!$A$3:$A$504,0),2),""))),""))</f>
        <v/>
      </c>
      <c r="H311" s="152" t="str">
        <f ca="1">IF(IFERROR(INDIRECT(CONCATENATE("'UNITCOST ITEMS (Data Entry)'!I",IFERROR(SUM(MATCH(A311,'UNITCOST ITEMS (Data Entry)'!$A$3:$A$504,0),2),""))),"")=0,"",IFERROR(INDIRECT(CONCATENATE("'UNITCOST ITEMS (Data Entry)'!I",IFERROR(SUM(MATCH(A311,'UNITCOST ITEMS (Data Entry)'!$A$3:$A$504,0),2),""))),""))</f>
        <v/>
      </c>
      <c r="I311" s="153" t="str">
        <f ca="1">IF(K311=2,"",IF(IFERROR(INDIRECT(CONCATENATE("'UNITCOST ITEMS (Data Entry)'!J",IFERROR(SUM(MATCH(A311,'UNITCOST ITEMS (Data Entry)'!$A$3:$A$504,0),2),""))),"")=0,"",IFERROR(INDIRECT(CONCATENATE("'UNITCOST ITEMS (Data Entry)'!J",IFERROR(SUM(MATCH(A311,'UNITCOST ITEMS (Data Entry)'!$A$3:$A$504,0),2),""))),"")))</f>
        <v/>
      </c>
      <c r="J311" s="89"/>
      <c r="K311" s="149" t="str">
        <f ca="1">IF(IFERROR(INDIRECT(CONCATENATE("'UNITCOST ITEMS (Data Entry)'!C",IFERROR(SUM(MATCH(A311,'UNITCOST ITEMS (Data Entry)'!$A$3:$A$504,0),2),""))),"")=0,"",IFERROR(INDIRECT(CONCATENATE("'UNITCOST ITEMS (Data Entry)'!C",IFERROR(SUM(MATCH(A311,'UNITCOST ITEMS (Data Entry)'!$A$3:$A$504,0),2),""))),""))</f>
        <v/>
      </c>
      <c r="L311" s="85" t="str">
        <f t="shared" ca="1" si="8"/>
        <v/>
      </c>
    </row>
    <row r="312" spans="1:12" s="72" customFormat="1" ht="15" customHeight="1" x14ac:dyDescent="0.25">
      <c r="A312" s="148">
        <f t="shared" si="9"/>
        <v>304</v>
      </c>
      <c r="B312" s="156" t="str">
        <f ca="1">IF(IFERROR(INDIRECT(CONCATENATE("'UNITCOST ITEMS (Data Entry)'!D",IFERROR(SUM(MATCH(A312,'UNITCOST ITEMS (Data Entry)'!$A$3:$A$504,0),2),""))),"")=0,"",IFERROR(INDIRECT(CONCATENATE("'UNITCOST ITEMS (Data Entry)'!D",IFERROR(SUM(MATCH(A312,'UNITCOST ITEMS (Data Entry)'!$A$3:$A$504,0),2),""))),""))</f>
        <v/>
      </c>
      <c r="C312" s="236" t="str">
        <f ca="1">IF(IFERROR(INDIRECT(CONCATENATE("'UNITCOST ITEMS (Data Entry)'!E",IFERROR(SUM(MATCH(A312,'UNITCOST ITEMS (Data Entry)'!$A$3:$A$504,0),2),""))),"")=0,"",IFERROR(INDIRECT(CONCATENATE("'UNITCOST ITEMS (Data Entry)'!E",IFERROR(SUM(MATCH(A312,'UNITCOST ITEMS (Data Entry)'!$A$3:$A$504,0),2),""))),""))</f>
        <v/>
      </c>
      <c r="D312" s="237"/>
      <c r="E312" s="159" t="str">
        <f ca="1">IF(IFERROR(INDIRECT(CONCATENATE("'UNITCOST ITEMS (Data Entry)'!F",IFERROR(SUM(MATCH(A312,'UNITCOST ITEMS (Data Entry)'!$A$3:$A$504,0),2),""))),"")=0,"",IFERROR(INDIRECT(CONCATENATE("'UNITCOST ITEMS (Data Entry)'!F",IFERROR(SUM(MATCH(A312,'UNITCOST ITEMS (Data Entry)'!$A$3:$A$504,0),2),""))),""))</f>
        <v/>
      </c>
      <c r="F312" s="159" t="str">
        <f ca="1">IF(IFERROR(INDIRECT(CONCATENATE("'UNITCOST ITEMS (Data Entry)'!G",IFERROR(SUM(MATCH(A312,'UNITCOST ITEMS (Data Entry)'!$A$3:$A$504,0),2),""))),"")=0,"",IFERROR(INDIRECT(CONCATENATE("'UNITCOST ITEMS (Data Entry)'!G",IFERROR(SUM(MATCH(A312,'UNITCOST ITEMS (Data Entry)'!$A$3:$A$504,0),2),""))),""))</f>
        <v/>
      </c>
      <c r="G312" s="152" t="str">
        <f ca="1">IF(IFERROR(INDIRECT(CONCATENATE("'UNITCOST ITEMS (Data Entry)'!H",IFERROR(SUM(MATCH(A312,'UNITCOST ITEMS (Data Entry)'!$A$3:$A$504,0),2),""))),"")=0,"",IFERROR(INDIRECT(CONCATENATE("'UNITCOST ITEMS (Data Entry)'!H",IFERROR(SUM(MATCH(A312,'UNITCOST ITEMS (Data Entry)'!$A$3:$A$504,0),2),""))),""))</f>
        <v/>
      </c>
      <c r="H312" s="152" t="str">
        <f ca="1">IF(IFERROR(INDIRECT(CONCATENATE("'UNITCOST ITEMS (Data Entry)'!I",IFERROR(SUM(MATCH(A312,'UNITCOST ITEMS (Data Entry)'!$A$3:$A$504,0),2),""))),"")=0,"",IFERROR(INDIRECT(CONCATENATE("'UNITCOST ITEMS (Data Entry)'!I",IFERROR(SUM(MATCH(A312,'UNITCOST ITEMS (Data Entry)'!$A$3:$A$504,0),2),""))),""))</f>
        <v/>
      </c>
      <c r="I312" s="153" t="str">
        <f ca="1">IF(K312=2,"",IF(IFERROR(INDIRECT(CONCATENATE("'UNITCOST ITEMS (Data Entry)'!J",IFERROR(SUM(MATCH(A312,'UNITCOST ITEMS (Data Entry)'!$A$3:$A$504,0),2),""))),"")=0,"",IFERROR(INDIRECT(CONCATENATE("'UNITCOST ITEMS (Data Entry)'!J",IFERROR(SUM(MATCH(A312,'UNITCOST ITEMS (Data Entry)'!$A$3:$A$504,0),2),""))),"")))</f>
        <v/>
      </c>
      <c r="J312" s="89"/>
      <c r="K312" s="149" t="str">
        <f ca="1">IF(IFERROR(INDIRECT(CONCATENATE("'UNITCOST ITEMS (Data Entry)'!C",IFERROR(SUM(MATCH(A312,'UNITCOST ITEMS (Data Entry)'!$A$3:$A$504,0),2),""))),"")=0,"",IFERROR(INDIRECT(CONCATENATE("'UNITCOST ITEMS (Data Entry)'!C",IFERROR(SUM(MATCH(A312,'UNITCOST ITEMS (Data Entry)'!$A$3:$A$504,0),2),""))),""))</f>
        <v/>
      </c>
      <c r="L312" s="85" t="str">
        <f t="shared" ca="1" si="8"/>
        <v/>
      </c>
    </row>
    <row r="313" spans="1:12" s="72" customFormat="1" ht="15" customHeight="1" x14ac:dyDescent="0.25">
      <c r="A313" s="148">
        <f t="shared" si="9"/>
        <v>305</v>
      </c>
      <c r="B313" s="156" t="str">
        <f ca="1">IF(IFERROR(INDIRECT(CONCATENATE("'UNITCOST ITEMS (Data Entry)'!D",IFERROR(SUM(MATCH(A313,'UNITCOST ITEMS (Data Entry)'!$A$3:$A$504,0),2),""))),"")=0,"",IFERROR(INDIRECT(CONCATENATE("'UNITCOST ITEMS (Data Entry)'!D",IFERROR(SUM(MATCH(A313,'UNITCOST ITEMS (Data Entry)'!$A$3:$A$504,0),2),""))),""))</f>
        <v/>
      </c>
      <c r="C313" s="236" t="str">
        <f ca="1">IF(IFERROR(INDIRECT(CONCATENATE("'UNITCOST ITEMS (Data Entry)'!E",IFERROR(SUM(MATCH(A313,'UNITCOST ITEMS (Data Entry)'!$A$3:$A$504,0),2),""))),"")=0,"",IFERROR(INDIRECT(CONCATENATE("'UNITCOST ITEMS (Data Entry)'!E",IFERROR(SUM(MATCH(A313,'UNITCOST ITEMS (Data Entry)'!$A$3:$A$504,0),2),""))),""))</f>
        <v/>
      </c>
      <c r="D313" s="237"/>
      <c r="E313" s="159" t="str">
        <f ca="1">IF(IFERROR(INDIRECT(CONCATENATE("'UNITCOST ITEMS (Data Entry)'!F",IFERROR(SUM(MATCH(A313,'UNITCOST ITEMS (Data Entry)'!$A$3:$A$504,0),2),""))),"")=0,"",IFERROR(INDIRECT(CONCATENATE("'UNITCOST ITEMS (Data Entry)'!F",IFERROR(SUM(MATCH(A313,'UNITCOST ITEMS (Data Entry)'!$A$3:$A$504,0),2),""))),""))</f>
        <v/>
      </c>
      <c r="F313" s="159" t="str">
        <f ca="1">IF(IFERROR(INDIRECT(CONCATENATE("'UNITCOST ITEMS (Data Entry)'!G",IFERROR(SUM(MATCH(A313,'UNITCOST ITEMS (Data Entry)'!$A$3:$A$504,0),2),""))),"")=0,"",IFERROR(INDIRECT(CONCATENATE("'UNITCOST ITEMS (Data Entry)'!G",IFERROR(SUM(MATCH(A313,'UNITCOST ITEMS (Data Entry)'!$A$3:$A$504,0),2),""))),""))</f>
        <v/>
      </c>
      <c r="G313" s="152" t="str">
        <f ca="1">IF(IFERROR(INDIRECT(CONCATENATE("'UNITCOST ITEMS (Data Entry)'!H",IFERROR(SUM(MATCH(A313,'UNITCOST ITEMS (Data Entry)'!$A$3:$A$504,0),2),""))),"")=0,"",IFERROR(INDIRECT(CONCATENATE("'UNITCOST ITEMS (Data Entry)'!H",IFERROR(SUM(MATCH(A313,'UNITCOST ITEMS (Data Entry)'!$A$3:$A$504,0),2),""))),""))</f>
        <v/>
      </c>
      <c r="H313" s="152" t="str">
        <f ca="1">IF(IFERROR(INDIRECT(CONCATENATE("'UNITCOST ITEMS (Data Entry)'!I",IFERROR(SUM(MATCH(A313,'UNITCOST ITEMS (Data Entry)'!$A$3:$A$504,0),2),""))),"")=0,"",IFERROR(INDIRECT(CONCATENATE("'UNITCOST ITEMS (Data Entry)'!I",IFERROR(SUM(MATCH(A313,'UNITCOST ITEMS (Data Entry)'!$A$3:$A$504,0),2),""))),""))</f>
        <v/>
      </c>
      <c r="I313" s="153" t="str">
        <f ca="1">IF(K313=2,"",IF(IFERROR(INDIRECT(CONCATENATE("'UNITCOST ITEMS (Data Entry)'!J",IFERROR(SUM(MATCH(A313,'UNITCOST ITEMS (Data Entry)'!$A$3:$A$504,0),2),""))),"")=0,"",IFERROR(INDIRECT(CONCATENATE("'UNITCOST ITEMS (Data Entry)'!J",IFERROR(SUM(MATCH(A313,'UNITCOST ITEMS (Data Entry)'!$A$3:$A$504,0),2),""))),"")))</f>
        <v/>
      </c>
      <c r="J313" s="89"/>
      <c r="K313" s="149" t="str">
        <f ca="1">IF(IFERROR(INDIRECT(CONCATENATE("'UNITCOST ITEMS (Data Entry)'!C",IFERROR(SUM(MATCH(A313,'UNITCOST ITEMS (Data Entry)'!$A$3:$A$504,0),2),""))),"")=0,"",IFERROR(INDIRECT(CONCATENATE("'UNITCOST ITEMS (Data Entry)'!C",IFERROR(SUM(MATCH(A313,'UNITCOST ITEMS (Data Entry)'!$A$3:$A$504,0),2),""))),""))</f>
        <v/>
      </c>
      <c r="L313" s="85" t="str">
        <f t="shared" ca="1" si="8"/>
        <v/>
      </c>
    </row>
    <row r="314" spans="1:12" s="72" customFormat="1" ht="15" customHeight="1" x14ac:dyDescent="0.25">
      <c r="A314" s="148">
        <f t="shared" si="9"/>
        <v>306</v>
      </c>
      <c r="B314" s="156" t="str">
        <f ca="1">IF(IFERROR(INDIRECT(CONCATENATE("'UNITCOST ITEMS (Data Entry)'!D",IFERROR(SUM(MATCH(A314,'UNITCOST ITEMS (Data Entry)'!$A$3:$A$504,0),2),""))),"")=0,"",IFERROR(INDIRECT(CONCATENATE("'UNITCOST ITEMS (Data Entry)'!D",IFERROR(SUM(MATCH(A314,'UNITCOST ITEMS (Data Entry)'!$A$3:$A$504,0),2),""))),""))</f>
        <v/>
      </c>
      <c r="C314" s="236" t="str">
        <f ca="1">IF(IFERROR(INDIRECT(CONCATENATE("'UNITCOST ITEMS (Data Entry)'!E",IFERROR(SUM(MATCH(A314,'UNITCOST ITEMS (Data Entry)'!$A$3:$A$504,0),2),""))),"")=0,"",IFERROR(INDIRECT(CONCATENATE("'UNITCOST ITEMS (Data Entry)'!E",IFERROR(SUM(MATCH(A314,'UNITCOST ITEMS (Data Entry)'!$A$3:$A$504,0),2),""))),""))</f>
        <v/>
      </c>
      <c r="D314" s="237"/>
      <c r="E314" s="159" t="str">
        <f ca="1">IF(IFERROR(INDIRECT(CONCATENATE("'UNITCOST ITEMS (Data Entry)'!F",IFERROR(SUM(MATCH(A314,'UNITCOST ITEMS (Data Entry)'!$A$3:$A$504,0),2),""))),"")=0,"",IFERROR(INDIRECT(CONCATENATE("'UNITCOST ITEMS (Data Entry)'!F",IFERROR(SUM(MATCH(A314,'UNITCOST ITEMS (Data Entry)'!$A$3:$A$504,0),2),""))),""))</f>
        <v/>
      </c>
      <c r="F314" s="159" t="str">
        <f ca="1">IF(IFERROR(INDIRECT(CONCATENATE("'UNITCOST ITEMS (Data Entry)'!G",IFERROR(SUM(MATCH(A314,'UNITCOST ITEMS (Data Entry)'!$A$3:$A$504,0),2),""))),"")=0,"",IFERROR(INDIRECT(CONCATENATE("'UNITCOST ITEMS (Data Entry)'!G",IFERROR(SUM(MATCH(A314,'UNITCOST ITEMS (Data Entry)'!$A$3:$A$504,0),2),""))),""))</f>
        <v/>
      </c>
      <c r="G314" s="152" t="str">
        <f ca="1">IF(IFERROR(INDIRECT(CONCATENATE("'UNITCOST ITEMS (Data Entry)'!H",IFERROR(SUM(MATCH(A314,'UNITCOST ITEMS (Data Entry)'!$A$3:$A$504,0),2),""))),"")=0,"",IFERROR(INDIRECT(CONCATENATE("'UNITCOST ITEMS (Data Entry)'!H",IFERROR(SUM(MATCH(A314,'UNITCOST ITEMS (Data Entry)'!$A$3:$A$504,0),2),""))),""))</f>
        <v/>
      </c>
      <c r="H314" s="152" t="str">
        <f ca="1">IF(IFERROR(INDIRECT(CONCATENATE("'UNITCOST ITEMS (Data Entry)'!I",IFERROR(SUM(MATCH(A314,'UNITCOST ITEMS (Data Entry)'!$A$3:$A$504,0),2),""))),"")=0,"",IFERROR(INDIRECT(CONCATENATE("'UNITCOST ITEMS (Data Entry)'!I",IFERROR(SUM(MATCH(A314,'UNITCOST ITEMS (Data Entry)'!$A$3:$A$504,0),2),""))),""))</f>
        <v/>
      </c>
      <c r="I314" s="153" t="str">
        <f ca="1">IF(K314=2,"",IF(IFERROR(INDIRECT(CONCATENATE("'UNITCOST ITEMS (Data Entry)'!J",IFERROR(SUM(MATCH(A314,'UNITCOST ITEMS (Data Entry)'!$A$3:$A$504,0),2),""))),"")=0,"",IFERROR(INDIRECT(CONCATENATE("'UNITCOST ITEMS (Data Entry)'!J",IFERROR(SUM(MATCH(A314,'UNITCOST ITEMS (Data Entry)'!$A$3:$A$504,0),2),""))),"")))</f>
        <v/>
      </c>
      <c r="J314" s="89"/>
      <c r="K314" s="149" t="str">
        <f ca="1">IF(IFERROR(INDIRECT(CONCATENATE("'UNITCOST ITEMS (Data Entry)'!C",IFERROR(SUM(MATCH(A314,'UNITCOST ITEMS (Data Entry)'!$A$3:$A$504,0),2),""))),"")=0,"",IFERROR(INDIRECT(CONCATENATE("'UNITCOST ITEMS (Data Entry)'!C",IFERROR(SUM(MATCH(A314,'UNITCOST ITEMS (Data Entry)'!$A$3:$A$504,0),2),""))),""))</f>
        <v/>
      </c>
      <c r="L314" s="85" t="str">
        <f t="shared" ca="1" si="8"/>
        <v/>
      </c>
    </row>
    <row r="315" spans="1:12" s="72" customFormat="1" ht="15" customHeight="1" x14ac:dyDescent="0.25">
      <c r="A315" s="148">
        <f t="shared" si="9"/>
        <v>307</v>
      </c>
      <c r="B315" s="156" t="str">
        <f ca="1">IF(IFERROR(INDIRECT(CONCATENATE("'UNITCOST ITEMS (Data Entry)'!D",IFERROR(SUM(MATCH(A315,'UNITCOST ITEMS (Data Entry)'!$A$3:$A$504,0),2),""))),"")=0,"",IFERROR(INDIRECT(CONCATENATE("'UNITCOST ITEMS (Data Entry)'!D",IFERROR(SUM(MATCH(A315,'UNITCOST ITEMS (Data Entry)'!$A$3:$A$504,0),2),""))),""))</f>
        <v/>
      </c>
      <c r="C315" s="236" t="str">
        <f ca="1">IF(IFERROR(INDIRECT(CONCATENATE("'UNITCOST ITEMS (Data Entry)'!E",IFERROR(SUM(MATCH(A315,'UNITCOST ITEMS (Data Entry)'!$A$3:$A$504,0),2),""))),"")=0,"",IFERROR(INDIRECT(CONCATENATE("'UNITCOST ITEMS (Data Entry)'!E",IFERROR(SUM(MATCH(A315,'UNITCOST ITEMS (Data Entry)'!$A$3:$A$504,0),2),""))),""))</f>
        <v/>
      </c>
      <c r="D315" s="237"/>
      <c r="E315" s="159" t="str">
        <f ca="1">IF(IFERROR(INDIRECT(CONCATENATE("'UNITCOST ITEMS (Data Entry)'!F",IFERROR(SUM(MATCH(A315,'UNITCOST ITEMS (Data Entry)'!$A$3:$A$504,0),2),""))),"")=0,"",IFERROR(INDIRECT(CONCATENATE("'UNITCOST ITEMS (Data Entry)'!F",IFERROR(SUM(MATCH(A315,'UNITCOST ITEMS (Data Entry)'!$A$3:$A$504,0),2),""))),""))</f>
        <v/>
      </c>
      <c r="F315" s="159" t="str">
        <f ca="1">IF(IFERROR(INDIRECT(CONCATENATE("'UNITCOST ITEMS (Data Entry)'!G",IFERROR(SUM(MATCH(A315,'UNITCOST ITEMS (Data Entry)'!$A$3:$A$504,0),2),""))),"")=0,"",IFERROR(INDIRECT(CONCATENATE("'UNITCOST ITEMS (Data Entry)'!G",IFERROR(SUM(MATCH(A315,'UNITCOST ITEMS (Data Entry)'!$A$3:$A$504,0),2),""))),""))</f>
        <v/>
      </c>
      <c r="G315" s="152" t="str">
        <f ca="1">IF(IFERROR(INDIRECT(CONCATENATE("'UNITCOST ITEMS (Data Entry)'!H",IFERROR(SUM(MATCH(A315,'UNITCOST ITEMS (Data Entry)'!$A$3:$A$504,0),2),""))),"")=0,"",IFERROR(INDIRECT(CONCATENATE("'UNITCOST ITEMS (Data Entry)'!H",IFERROR(SUM(MATCH(A315,'UNITCOST ITEMS (Data Entry)'!$A$3:$A$504,0),2),""))),""))</f>
        <v/>
      </c>
      <c r="H315" s="152" t="str">
        <f ca="1">IF(IFERROR(INDIRECT(CONCATENATE("'UNITCOST ITEMS (Data Entry)'!I",IFERROR(SUM(MATCH(A315,'UNITCOST ITEMS (Data Entry)'!$A$3:$A$504,0),2),""))),"")=0,"",IFERROR(INDIRECT(CONCATENATE("'UNITCOST ITEMS (Data Entry)'!I",IFERROR(SUM(MATCH(A315,'UNITCOST ITEMS (Data Entry)'!$A$3:$A$504,0),2),""))),""))</f>
        <v/>
      </c>
      <c r="I315" s="153" t="str">
        <f ca="1">IF(K315=2,"",IF(IFERROR(INDIRECT(CONCATENATE("'UNITCOST ITEMS (Data Entry)'!J",IFERROR(SUM(MATCH(A315,'UNITCOST ITEMS (Data Entry)'!$A$3:$A$504,0),2),""))),"")=0,"",IFERROR(INDIRECT(CONCATENATE("'UNITCOST ITEMS (Data Entry)'!J",IFERROR(SUM(MATCH(A315,'UNITCOST ITEMS (Data Entry)'!$A$3:$A$504,0),2),""))),"")))</f>
        <v/>
      </c>
      <c r="J315" s="89"/>
      <c r="K315" s="149" t="str">
        <f ca="1">IF(IFERROR(INDIRECT(CONCATENATE("'UNITCOST ITEMS (Data Entry)'!C",IFERROR(SUM(MATCH(A315,'UNITCOST ITEMS (Data Entry)'!$A$3:$A$504,0),2),""))),"")=0,"",IFERROR(INDIRECT(CONCATENATE("'UNITCOST ITEMS (Data Entry)'!C",IFERROR(SUM(MATCH(A315,'UNITCOST ITEMS (Data Entry)'!$A$3:$A$504,0),2),""))),""))</f>
        <v/>
      </c>
      <c r="L315" s="85" t="str">
        <f t="shared" ca="1" si="8"/>
        <v/>
      </c>
    </row>
    <row r="316" spans="1:12" s="72" customFormat="1" ht="15" customHeight="1" x14ac:dyDescent="0.25">
      <c r="A316" s="148">
        <f t="shared" si="9"/>
        <v>308</v>
      </c>
      <c r="B316" s="156" t="str">
        <f ca="1">IF(IFERROR(INDIRECT(CONCATENATE("'UNITCOST ITEMS (Data Entry)'!D",IFERROR(SUM(MATCH(A316,'UNITCOST ITEMS (Data Entry)'!$A$3:$A$504,0),2),""))),"")=0,"",IFERROR(INDIRECT(CONCATENATE("'UNITCOST ITEMS (Data Entry)'!D",IFERROR(SUM(MATCH(A316,'UNITCOST ITEMS (Data Entry)'!$A$3:$A$504,0),2),""))),""))</f>
        <v/>
      </c>
      <c r="C316" s="236" t="str">
        <f ca="1">IF(IFERROR(INDIRECT(CONCATENATE("'UNITCOST ITEMS (Data Entry)'!E",IFERROR(SUM(MATCH(A316,'UNITCOST ITEMS (Data Entry)'!$A$3:$A$504,0),2),""))),"")=0,"",IFERROR(INDIRECT(CONCATENATE("'UNITCOST ITEMS (Data Entry)'!E",IFERROR(SUM(MATCH(A316,'UNITCOST ITEMS (Data Entry)'!$A$3:$A$504,0),2),""))),""))</f>
        <v/>
      </c>
      <c r="D316" s="237"/>
      <c r="E316" s="159" t="str">
        <f ca="1">IF(IFERROR(INDIRECT(CONCATENATE("'UNITCOST ITEMS (Data Entry)'!F",IFERROR(SUM(MATCH(A316,'UNITCOST ITEMS (Data Entry)'!$A$3:$A$504,0),2),""))),"")=0,"",IFERROR(INDIRECT(CONCATENATE("'UNITCOST ITEMS (Data Entry)'!F",IFERROR(SUM(MATCH(A316,'UNITCOST ITEMS (Data Entry)'!$A$3:$A$504,0),2),""))),""))</f>
        <v/>
      </c>
      <c r="F316" s="159" t="str">
        <f ca="1">IF(IFERROR(INDIRECT(CONCATENATE("'UNITCOST ITEMS (Data Entry)'!G",IFERROR(SUM(MATCH(A316,'UNITCOST ITEMS (Data Entry)'!$A$3:$A$504,0),2),""))),"")=0,"",IFERROR(INDIRECT(CONCATENATE("'UNITCOST ITEMS (Data Entry)'!G",IFERROR(SUM(MATCH(A316,'UNITCOST ITEMS (Data Entry)'!$A$3:$A$504,0),2),""))),""))</f>
        <v/>
      </c>
      <c r="G316" s="152" t="str">
        <f ca="1">IF(IFERROR(INDIRECT(CONCATENATE("'UNITCOST ITEMS (Data Entry)'!H",IFERROR(SUM(MATCH(A316,'UNITCOST ITEMS (Data Entry)'!$A$3:$A$504,0),2),""))),"")=0,"",IFERROR(INDIRECT(CONCATENATE("'UNITCOST ITEMS (Data Entry)'!H",IFERROR(SUM(MATCH(A316,'UNITCOST ITEMS (Data Entry)'!$A$3:$A$504,0),2),""))),""))</f>
        <v/>
      </c>
      <c r="H316" s="152" t="str">
        <f ca="1">IF(IFERROR(INDIRECT(CONCATENATE("'UNITCOST ITEMS (Data Entry)'!I",IFERROR(SUM(MATCH(A316,'UNITCOST ITEMS (Data Entry)'!$A$3:$A$504,0),2),""))),"")=0,"",IFERROR(INDIRECT(CONCATENATE("'UNITCOST ITEMS (Data Entry)'!I",IFERROR(SUM(MATCH(A316,'UNITCOST ITEMS (Data Entry)'!$A$3:$A$504,0),2),""))),""))</f>
        <v/>
      </c>
      <c r="I316" s="153" t="str">
        <f ca="1">IF(K316=2,"",IF(IFERROR(INDIRECT(CONCATENATE("'UNITCOST ITEMS (Data Entry)'!J",IFERROR(SUM(MATCH(A316,'UNITCOST ITEMS (Data Entry)'!$A$3:$A$504,0),2),""))),"")=0,"",IFERROR(INDIRECT(CONCATENATE("'UNITCOST ITEMS (Data Entry)'!J",IFERROR(SUM(MATCH(A316,'UNITCOST ITEMS (Data Entry)'!$A$3:$A$504,0),2),""))),"")))</f>
        <v/>
      </c>
      <c r="J316" s="89"/>
      <c r="K316" s="149" t="str">
        <f ca="1">IF(IFERROR(INDIRECT(CONCATENATE("'UNITCOST ITEMS (Data Entry)'!C",IFERROR(SUM(MATCH(A316,'UNITCOST ITEMS (Data Entry)'!$A$3:$A$504,0),2),""))),"")=0,"",IFERROR(INDIRECT(CONCATENATE("'UNITCOST ITEMS (Data Entry)'!C",IFERROR(SUM(MATCH(A316,'UNITCOST ITEMS (Data Entry)'!$A$3:$A$504,0),2),""))),""))</f>
        <v/>
      </c>
      <c r="L316" s="85" t="str">
        <f t="shared" ca="1" si="8"/>
        <v/>
      </c>
    </row>
    <row r="317" spans="1:12" s="72" customFormat="1" ht="15" customHeight="1" x14ac:dyDescent="0.25">
      <c r="A317" s="148">
        <f t="shared" si="9"/>
        <v>309</v>
      </c>
      <c r="B317" s="156" t="str">
        <f ca="1">IF(IFERROR(INDIRECT(CONCATENATE("'UNITCOST ITEMS (Data Entry)'!D",IFERROR(SUM(MATCH(A317,'UNITCOST ITEMS (Data Entry)'!$A$3:$A$504,0),2),""))),"")=0,"",IFERROR(INDIRECT(CONCATENATE("'UNITCOST ITEMS (Data Entry)'!D",IFERROR(SUM(MATCH(A317,'UNITCOST ITEMS (Data Entry)'!$A$3:$A$504,0),2),""))),""))</f>
        <v/>
      </c>
      <c r="C317" s="236" t="str">
        <f ca="1">IF(IFERROR(INDIRECT(CONCATENATE("'UNITCOST ITEMS (Data Entry)'!E",IFERROR(SUM(MATCH(A317,'UNITCOST ITEMS (Data Entry)'!$A$3:$A$504,0),2),""))),"")=0,"",IFERROR(INDIRECT(CONCATENATE("'UNITCOST ITEMS (Data Entry)'!E",IFERROR(SUM(MATCH(A317,'UNITCOST ITEMS (Data Entry)'!$A$3:$A$504,0),2),""))),""))</f>
        <v/>
      </c>
      <c r="D317" s="237"/>
      <c r="E317" s="159" t="str">
        <f ca="1">IF(IFERROR(INDIRECT(CONCATENATE("'UNITCOST ITEMS (Data Entry)'!F",IFERROR(SUM(MATCH(A317,'UNITCOST ITEMS (Data Entry)'!$A$3:$A$504,0),2),""))),"")=0,"",IFERROR(INDIRECT(CONCATENATE("'UNITCOST ITEMS (Data Entry)'!F",IFERROR(SUM(MATCH(A317,'UNITCOST ITEMS (Data Entry)'!$A$3:$A$504,0),2),""))),""))</f>
        <v/>
      </c>
      <c r="F317" s="159" t="str">
        <f ca="1">IF(IFERROR(INDIRECT(CONCATENATE("'UNITCOST ITEMS (Data Entry)'!G",IFERROR(SUM(MATCH(A317,'UNITCOST ITEMS (Data Entry)'!$A$3:$A$504,0),2),""))),"")=0,"",IFERROR(INDIRECT(CONCATENATE("'UNITCOST ITEMS (Data Entry)'!G",IFERROR(SUM(MATCH(A317,'UNITCOST ITEMS (Data Entry)'!$A$3:$A$504,0),2),""))),""))</f>
        <v/>
      </c>
      <c r="G317" s="152" t="str">
        <f ca="1">IF(IFERROR(INDIRECT(CONCATENATE("'UNITCOST ITEMS (Data Entry)'!H",IFERROR(SUM(MATCH(A317,'UNITCOST ITEMS (Data Entry)'!$A$3:$A$504,0),2),""))),"")=0,"",IFERROR(INDIRECT(CONCATENATE("'UNITCOST ITEMS (Data Entry)'!H",IFERROR(SUM(MATCH(A317,'UNITCOST ITEMS (Data Entry)'!$A$3:$A$504,0),2),""))),""))</f>
        <v/>
      </c>
      <c r="H317" s="152" t="str">
        <f ca="1">IF(IFERROR(INDIRECT(CONCATENATE("'UNITCOST ITEMS (Data Entry)'!I",IFERROR(SUM(MATCH(A317,'UNITCOST ITEMS (Data Entry)'!$A$3:$A$504,0),2),""))),"")=0,"",IFERROR(INDIRECT(CONCATENATE("'UNITCOST ITEMS (Data Entry)'!I",IFERROR(SUM(MATCH(A317,'UNITCOST ITEMS (Data Entry)'!$A$3:$A$504,0),2),""))),""))</f>
        <v/>
      </c>
      <c r="I317" s="153" t="str">
        <f ca="1">IF(K317=2,"",IF(IFERROR(INDIRECT(CONCATENATE("'UNITCOST ITEMS (Data Entry)'!J",IFERROR(SUM(MATCH(A317,'UNITCOST ITEMS (Data Entry)'!$A$3:$A$504,0),2),""))),"")=0,"",IFERROR(INDIRECT(CONCATENATE("'UNITCOST ITEMS (Data Entry)'!J",IFERROR(SUM(MATCH(A317,'UNITCOST ITEMS (Data Entry)'!$A$3:$A$504,0),2),""))),"")))</f>
        <v/>
      </c>
      <c r="J317" s="89"/>
      <c r="K317" s="149" t="str">
        <f ca="1">IF(IFERROR(INDIRECT(CONCATENATE("'UNITCOST ITEMS (Data Entry)'!C",IFERROR(SUM(MATCH(A317,'UNITCOST ITEMS (Data Entry)'!$A$3:$A$504,0),2),""))),"")=0,"",IFERROR(INDIRECT(CONCATENATE("'UNITCOST ITEMS (Data Entry)'!C",IFERROR(SUM(MATCH(A317,'UNITCOST ITEMS (Data Entry)'!$A$3:$A$504,0),2),""))),""))</f>
        <v/>
      </c>
      <c r="L317" s="85" t="str">
        <f t="shared" ca="1" si="8"/>
        <v/>
      </c>
    </row>
    <row r="318" spans="1:12" s="72" customFormat="1" ht="15" customHeight="1" x14ac:dyDescent="0.25">
      <c r="A318" s="148">
        <f t="shared" si="9"/>
        <v>310</v>
      </c>
      <c r="B318" s="156" t="str">
        <f ca="1">IF(IFERROR(INDIRECT(CONCATENATE("'UNITCOST ITEMS (Data Entry)'!D",IFERROR(SUM(MATCH(A318,'UNITCOST ITEMS (Data Entry)'!$A$3:$A$504,0),2),""))),"")=0,"",IFERROR(INDIRECT(CONCATENATE("'UNITCOST ITEMS (Data Entry)'!D",IFERROR(SUM(MATCH(A318,'UNITCOST ITEMS (Data Entry)'!$A$3:$A$504,0),2),""))),""))</f>
        <v/>
      </c>
      <c r="C318" s="236" t="str">
        <f ca="1">IF(IFERROR(INDIRECT(CONCATENATE("'UNITCOST ITEMS (Data Entry)'!E",IFERROR(SUM(MATCH(A318,'UNITCOST ITEMS (Data Entry)'!$A$3:$A$504,0),2),""))),"")=0,"",IFERROR(INDIRECT(CONCATENATE("'UNITCOST ITEMS (Data Entry)'!E",IFERROR(SUM(MATCH(A318,'UNITCOST ITEMS (Data Entry)'!$A$3:$A$504,0),2),""))),""))</f>
        <v/>
      </c>
      <c r="D318" s="237"/>
      <c r="E318" s="159" t="str">
        <f ca="1">IF(IFERROR(INDIRECT(CONCATENATE("'UNITCOST ITEMS (Data Entry)'!F",IFERROR(SUM(MATCH(A318,'UNITCOST ITEMS (Data Entry)'!$A$3:$A$504,0),2),""))),"")=0,"",IFERROR(INDIRECT(CONCATENATE("'UNITCOST ITEMS (Data Entry)'!F",IFERROR(SUM(MATCH(A318,'UNITCOST ITEMS (Data Entry)'!$A$3:$A$504,0),2),""))),""))</f>
        <v/>
      </c>
      <c r="F318" s="159" t="str">
        <f ca="1">IF(IFERROR(INDIRECT(CONCATENATE("'UNITCOST ITEMS (Data Entry)'!G",IFERROR(SUM(MATCH(A318,'UNITCOST ITEMS (Data Entry)'!$A$3:$A$504,0),2),""))),"")=0,"",IFERROR(INDIRECT(CONCATENATE("'UNITCOST ITEMS (Data Entry)'!G",IFERROR(SUM(MATCH(A318,'UNITCOST ITEMS (Data Entry)'!$A$3:$A$504,0),2),""))),""))</f>
        <v/>
      </c>
      <c r="G318" s="152" t="str">
        <f ca="1">IF(IFERROR(INDIRECT(CONCATENATE("'UNITCOST ITEMS (Data Entry)'!H",IFERROR(SUM(MATCH(A318,'UNITCOST ITEMS (Data Entry)'!$A$3:$A$504,0),2),""))),"")=0,"",IFERROR(INDIRECT(CONCATENATE("'UNITCOST ITEMS (Data Entry)'!H",IFERROR(SUM(MATCH(A318,'UNITCOST ITEMS (Data Entry)'!$A$3:$A$504,0),2),""))),""))</f>
        <v/>
      </c>
      <c r="H318" s="152" t="str">
        <f ca="1">IF(IFERROR(INDIRECT(CONCATENATE("'UNITCOST ITEMS (Data Entry)'!I",IFERROR(SUM(MATCH(A318,'UNITCOST ITEMS (Data Entry)'!$A$3:$A$504,0),2),""))),"")=0,"",IFERROR(INDIRECT(CONCATENATE("'UNITCOST ITEMS (Data Entry)'!I",IFERROR(SUM(MATCH(A318,'UNITCOST ITEMS (Data Entry)'!$A$3:$A$504,0),2),""))),""))</f>
        <v/>
      </c>
      <c r="I318" s="153" t="str">
        <f ca="1">IF(K318=2,"",IF(IFERROR(INDIRECT(CONCATENATE("'UNITCOST ITEMS (Data Entry)'!J",IFERROR(SUM(MATCH(A318,'UNITCOST ITEMS (Data Entry)'!$A$3:$A$504,0),2),""))),"")=0,"",IFERROR(INDIRECT(CONCATENATE("'UNITCOST ITEMS (Data Entry)'!J",IFERROR(SUM(MATCH(A318,'UNITCOST ITEMS (Data Entry)'!$A$3:$A$504,0),2),""))),"")))</f>
        <v/>
      </c>
      <c r="J318" s="89"/>
      <c r="K318" s="149" t="str">
        <f ca="1">IF(IFERROR(INDIRECT(CONCATENATE("'UNITCOST ITEMS (Data Entry)'!C",IFERROR(SUM(MATCH(A318,'UNITCOST ITEMS (Data Entry)'!$A$3:$A$504,0),2),""))),"")=0,"",IFERROR(INDIRECT(CONCATENATE("'UNITCOST ITEMS (Data Entry)'!C",IFERROR(SUM(MATCH(A318,'UNITCOST ITEMS (Data Entry)'!$A$3:$A$504,0),2),""))),""))</f>
        <v/>
      </c>
      <c r="L318" s="85" t="str">
        <f t="shared" ca="1" si="8"/>
        <v/>
      </c>
    </row>
    <row r="319" spans="1:12" s="72" customFormat="1" ht="15" customHeight="1" x14ac:dyDescent="0.25">
      <c r="A319" s="148">
        <f t="shared" si="9"/>
        <v>311</v>
      </c>
      <c r="B319" s="156" t="str">
        <f ca="1">IF(IFERROR(INDIRECT(CONCATENATE("'UNITCOST ITEMS (Data Entry)'!D",IFERROR(SUM(MATCH(A319,'UNITCOST ITEMS (Data Entry)'!$A$3:$A$504,0),2),""))),"")=0,"",IFERROR(INDIRECT(CONCATENATE("'UNITCOST ITEMS (Data Entry)'!D",IFERROR(SUM(MATCH(A319,'UNITCOST ITEMS (Data Entry)'!$A$3:$A$504,0),2),""))),""))</f>
        <v/>
      </c>
      <c r="C319" s="236" t="str">
        <f ca="1">IF(IFERROR(INDIRECT(CONCATENATE("'UNITCOST ITEMS (Data Entry)'!E",IFERROR(SUM(MATCH(A319,'UNITCOST ITEMS (Data Entry)'!$A$3:$A$504,0),2),""))),"")=0,"",IFERROR(INDIRECT(CONCATENATE("'UNITCOST ITEMS (Data Entry)'!E",IFERROR(SUM(MATCH(A319,'UNITCOST ITEMS (Data Entry)'!$A$3:$A$504,0),2),""))),""))</f>
        <v/>
      </c>
      <c r="D319" s="237"/>
      <c r="E319" s="159" t="str">
        <f ca="1">IF(IFERROR(INDIRECT(CONCATENATE("'UNITCOST ITEMS (Data Entry)'!F",IFERROR(SUM(MATCH(A319,'UNITCOST ITEMS (Data Entry)'!$A$3:$A$504,0),2),""))),"")=0,"",IFERROR(INDIRECT(CONCATENATE("'UNITCOST ITEMS (Data Entry)'!F",IFERROR(SUM(MATCH(A319,'UNITCOST ITEMS (Data Entry)'!$A$3:$A$504,0),2),""))),""))</f>
        <v/>
      </c>
      <c r="F319" s="159" t="str">
        <f ca="1">IF(IFERROR(INDIRECT(CONCATENATE("'UNITCOST ITEMS (Data Entry)'!G",IFERROR(SUM(MATCH(A319,'UNITCOST ITEMS (Data Entry)'!$A$3:$A$504,0),2),""))),"")=0,"",IFERROR(INDIRECT(CONCATENATE("'UNITCOST ITEMS (Data Entry)'!G",IFERROR(SUM(MATCH(A319,'UNITCOST ITEMS (Data Entry)'!$A$3:$A$504,0),2),""))),""))</f>
        <v/>
      </c>
      <c r="G319" s="152" t="str">
        <f ca="1">IF(IFERROR(INDIRECT(CONCATENATE("'UNITCOST ITEMS (Data Entry)'!H",IFERROR(SUM(MATCH(A319,'UNITCOST ITEMS (Data Entry)'!$A$3:$A$504,0),2),""))),"")=0,"",IFERROR(INDIRECT(CONCATENATE("'UNITCOST ITEMS (Data Entry)'!H",IFERROR(SUM(MATCH(A319,'UNITCOST ITEMS (Data Entry)'!$A$3:$A$504,0),2),""))),""))</f>
        <v/>
      </c>
      <c r="H319" s="152" t="str">
        <f ca="1">IF(IFERROR(INDIRECT(CONCATENATE("'UNITCOST ITEMS (Data Entry)'!I",IFERROR(SUM(MATCH(A319,'UNITCOST ITEMS (Data Entry)'!$A$3:$A$504,0),2),""))),"")=0,"",IFERROR(INDIRECT(CONCATENATE("'UNITCOST ITEMS (Data Entry)'!I",IFERROR(SUM(MATCH(A319,'UNITCOST ITEMS (Data Entry)'!$A$3:$A$504,0),2),""))),""))</f>
        <v/>
      </c>
      <c r="I319" s="153" t="str">
        <f ca="1">IF(K319=2,"",IF(IFERROR(INDIRECT(CONCATENATE("'UNITCOST ITEMS (Data Entry)'!J",IFERROR(SUM(MATCH(A319,'UNITCOST ITEMS (Data Entry)'!$A$3:$A$504,0),2),""))),"")=0,"",IFERROR(INDIRECT(CONCATENATE("'UNITCOST ITEMS (Data Entry)'!J",IFERROR(SUM(MATCH(A319,'UNITCOST ITEMS (Data Entry)'!$A$3:$A$504,0),2),""))),"")))</f>
        <v/>
      </c>
      <c r="J319" s="89"/>
      <c r="K319" s="149" t="str">
        <f ca="1">IF(IFERROR(INDIRECT(CONCATENATE("'UNITCOST ITEMS (Data Entry)'!C",IFERROR(SUM(MATCH(A319,'UNITCOST ITEMS (Data Entry)'!$A$3:$A$504,0),2),""))),"")=0,"",IFERROR(INDIRECT(CONCATENATE("'UNITCOST ITEMS (Data Entry)'!C",IFERROR(SUM(MATCH(A319,'UNITCOST ITEMS (Data Entry)'!$A$3:$A$504,0),2),""))),""))</f>
        <v/>
      </c>
      <c r="L319" s="85" t="str">
        <f t="shared" ca="1" si="8"/>
        <v/>
      </c>
    </row>
    <row r="320" spans="1:12" s="72" customFormat="1" ht="15" customHeight="1" x14ac:dyDescent="0.25">
      <c r="A320" s="148">
        <f t="shared" si="9"/>
        <v>312</v>
      </c>
      <c r="B320" s="156" t="str">
        <f ca="1">IF(IFERROR(INDIRECT(CONCATENATE("'UNITCOST ITEMS (Data Entry)'!D",IFERROR(SUM(MATCH(A320,'UNITCOST ITEMS (Data Entry)'!$A$3:$A$504,0),2),""))),"")=0,"",IFERROR(INDIRECT(CONCATENATE("'UNITCOST ITEMS (Data Entry)'!D",IFERROR(SUM(MATCH(A320,'UNITCOST ITEMS (Data Entry)'!$A$3:$A$504,0),2),""))),""))</f>
        <v/>
      </c>
      <c r="C320" s="236" t="str">
        <f ca="1">IF(IFERROR(INDIRECT(CONCATENATE("'UNITCOST ITEMS (Data Entry)'!E",IFERROR(SUM(MATCH(A320,'UNITCOST ITEMS (Data Entry)'!$A$3:$A$504,0),2),""))),"")=0,"",IFERROR(INDIRECT(CONCATENATE("'UNITCOST ITEMS (Data Entry)'!E",IFERROR(SUM(MATCH(A320,'UNITCOST ITEMS (Data Entry)'!$A$3:$A$504,0),2),""))),""))</f>
        <v/>
      </c>
      <c r="D320" s="237"/>
      <c r="E320" s="159" t="str">
        <f ca="1">IF(IFERROR(INDIRECT(CONCATENATE("'UNITCOST ITEMS (Data Entry)'!F",IFERROR(SUM(MATCH(A320,'UNITCOST ITEMS (Data Entry)'!$A$3:$A$504,0),2),""))),"")=0,"",IFERROR(INDIRECT(CONCATENATE("'UNITCOST ITEMS (Data Entry)'!F",IFERROR(SUM(MATCH(A320,'UNITCOST ITEMS (Data Entry)'!$A$3:$A$504,0),2),""))),""))</f>
        <v/>
      </c>
      <c r="F320" s="159" t="str">
        <f ca="1">IF(IFERROR(INDIRECT(CONCATENATE("'UNITCOST ITEMS (Data Entry)'!G",IFERROR(SUM(MATCH(A320,'UNITCOST ITEMS (Data Entry)'!$A$3:$A$504,0),2),""))),"")=0,"",IFERROR(INDIRECT(CONCATENATE("'UNITCOST ITEMS (Data Entry)'!G",IFERROR(SUM(MATCH(A320,'UNITCOST ITEMS (Data Entry)'!$A$3:$A$504,0),2),""))),""))</f>
        <v/>
      </c>
      <c r="G320" s="152" t="str">
        <f ca="1">IF(IFERROR(INDIRECT(CONCATENATE("'UNITCOST ITEMS (Data Entry)'!H",IFERROR(SUM(MATCH(A320,'UNITCOST ITEMS (Data Entry)'!$A$3:$A$504,0),2),""))),"")=0,"",IFERROR(INDIRECT(CONCATENATE("'UNITCOST ITEMS (Data Entry)'!H",IFERROR(SUM(MATCH(A320,'UNITCOST ITEMS (Data Entry)'!$A$3:$A$504,0),2),""))),""))</f>
        <v/>
      </c>
      <c r="H320" s="152" t="str">
        <f ca="1">IF(IFERROR(INDIRECT(CONCATENATE("'UNITCOST ITEMS (Data Entry)'!I",IFERROR(SUM(MATCH(A320,'UNITCOST ITEMS (Data Entry)'!$A$3:$A$504,0),2),""))),"")=0,"",IFERROR(INDIRECT(CONCATENATE("'UNITCOST ITEMS (Data Entry)'!I",IFERROR(SUM(MATCH(A320,'UNITCOST ITEMS (Data Entry)'!$A$3:$A$504,0),2),""))),""))</f>
        <v/>
      </c>
      <c r="I320" s="153" t="str">
        <f ca="1">IF(K320=2,"",IF(IFERROR(INDIRECT(CONCATENATE("'UNITCOST ITEMS (Data Entry)'!J",IFERROR(SUM(MATCH(A320,'UNITCOST ITEMS (Data Entry)'!$A$3:$A$504,0),2),""))),"")=0,"",IFERROR(INDIRECT(CONCATENATE("'UNITCOST ITEMS (Data Entry)'!J",IFERROR(SUM(MATCH(A320,'UNITCOST ITEMS (Data Entry)'!$A$3:$A$504,0),2),""))),"")))</f>
        <v/>
      </c>
      <c r="J320" s="89"/>
      <c r="K320" s="149" t="str">
        <f ca="1">IF(IFERROR(INDIRECT(CONCATENATE("'UNITCOST ITEMS (Data Entry)'!C",IFERROR(SUM(MATCH(A320,'UNITCOST ITEMS (Data Entry)'!$A$3:$A$504,0),2),""))),"")=0,"",IFERROR(INDIRECT(CONCATENATE("'UNITCOST ITEMS (Data Entry)'!C",IFERROR(SUM(MATCH(A320,'UNITCOST ITEMS (Data Entry)'!$A$3:$A$504,0),2),""))),""))</f>
        <v/>
      </c>
      <c r="L320" s="85" t="str">
        <f t="shared" ca="1" si="8"/>
        <v/>
      </c>
    </row>
    <row r="321" spans="1:12" s="72" customFormat="1" ht="15" customHeight="1" x14ac:dyDescent="0.25">
      <c r="A321" s="148">
        <f t="shared" si="9"/>
        <v>313</v>
      </c>
      <c r="B321" s="156" t="str">
        <f ca="1">IF(IFERROR(INDIRECT(CONCATENATE("'UNITCOST ITEMS (Data Entry)'!D",IFERROR(SUM(MATCH(A321,'UNITCOST ITEMS (Data Entry)'!$A$3:$A$504,0),2),""))),"")=0,"",IFERROR(INDIRECT(CONCATENATE("'UNITCOST ITEMS (Data Entry)'!D",IFERROR(SUM(MATCH(A321,'UNITCOST ITEMS (Data Entry)'!$A$3:$A$504,0),2),""))),""))</f>
        <v/>
      </c>
      <c r="C321" s="236" t="str">
        <f ca="1">IF(IFERROR(INDIRECT(CONCATENATE("'UNITCOST ITEMS (Data Entry)'!E",IFERROR(SUM(MATCH(A321,'UNITCOST ITEMS (Data Entry)'!$A$3:$A$504,0),2),""))),"")=0,"",IFERROR(INDIRECT(CONCATENATE("'UNITCOST ITEMS (Data Entry)'!E",IFERROR(SUM(MATCH(A321,'UNITCOST ITEMS (Data Entry)'!$A$3:$A$504,0),2),""))),""))</f>
        <v/>
      </c>
      <c r="D321" s="237"/>
      <c r="E321" s="159" t="str">
        <f ca="1">IF(IFERROR(INDIRECT(CONCATENATE("'UNITCOST ITEMS (Data Entry)'!F",IFERROR(SUM(MATCH(A321,'UNITCOST ITEMS (Data Entry)'!$A$3:$A$504,0),2),""))),"")=0,"",IFERROR(INDIRECT(CONCATENATE("'UNITCOST ITEMS (Data Entry)'!F",IFERROR(SUM(MATCH(A321,'UNITCOST ITEMS (Data Entry)'!$A$3:$A$504,0),2),""))),""))</f>
        <v/>
      </c>
      <c r="F321" s="159" t="str">
        <f ca="1">IF(IFERROR(INDIRECT(CONCATENATE("'UNITCOST ITEMS (Data Entry)'!G",IFERROR(SUM(MATCH(A321,'UNITCOST ITEMS (Data Entry)'!$A$3:$A$504,0),2),""))),"")=0,"",IFERROR(INDIRECT(CONCATENATE("'UNITCOST ITEMS (Data Entry)'!G",IFERROR(SUM(MATCH(A321,'UNITCOST ITEMS (Data Entry)'!$A$3:$A$504,0),2),""))),""))</f>
        <v/>
      </c>
      <c r="G321" s="152" t="str">
        <f ca="1">IF(IFERROR(INDIRECT(CONCATENATE("'UNITCOST ITEMS (Data Entry)'!H",IFERROR(SUM(MATCH(A321,'UNITCOST ITEMS (Data Entry)'!$A$3:$A$504,0),2),""))),"")=0,"",IFERROR(INDIRECT(CONCATENATE("'UNITCOST ITEMS (Data Entry)'!H",IFERROR(SUM(MATCH(A321,'UNITCOST ITEMS (Data Entry)'!$A$3:$A$504,0),2),""))),""))</f>
        <v/>
      </c>
      <c r="H321" s="152" t="str">
        <f ca="1">IF(IFERROR(INDIRECT(CONCATENATE("'UNITCOST ITEMS (Data Entry)'!I",IFERROR(SUM(MATCH(A321,'UNITCOST ITEMS (Data Entry)'!$A$3:$A$504,0),2),""))),"")=0,"",IFERROR(INDIRECT(CONCATENATE("'UNITCOST ITEMS (Data Entry)'!I",IFERROR(SUM(MATCH(A321,'UNITCOST ITEMS (Data Entry)'!$A$3:$A$504,0),2),""))),""))</f>
        <v/>
      </c>
      <c r="I321" s="153" t="str">
        <f ca="1">IF(K321=2,"",IF(IFERROR(INDIRECT(CONCATENATE("'UNITCOST ITEMS (Data Entry)'!J",IFERROR(SUM(MATCH(A321,'UNITCOST ITEMS (Data Entry)'!$A$3:$A$504,0),2),""))),"")=0,"",IFERROR(INDIRECT(CONCATENATE("'UNITCOST ITEMS (Data Entry)'!J",IFERROR(SUM(MATCH(A321,'UNITCOST ITEMS (Data Entry)'!$A$3:$A$504,0),2),""))),"")))</f>
        <v/>
      </c>
      <c r="J321" s="89"/>
      <c r="K321" s="149" t="str">
        <f ca="1">IF(IFERROR(INDIRECT(CONCATENATE("'UNITCOST ITEMS (Data Entry)'!C",IFERROR(SUM(MATCH(A321,'UNITCOST ITEMS (Data Entry)'!$A$3:$A$504,0),2),""))),"")=0,"",IFERROR(INDIRECT(CONCATENATE("'UNITCOST ITEMS (Data Entry)'!C",IFERROR(SUM(MATCH(A321,'UNITCOST ITEMS (Data Entry)'!$A$3:$A$504,0),2),""))),""))</f>
        <v/>
      </c>
      <c r="L321" s="85" t="str">
        <f t="shared" ca="1" si="8"/>
        <v/>
      </c>
    </row>
    <row r="322" spans="1:12" s="72" customFormat="1" ht="15" customHeight="1" x14ac:dyDescent="0.25">
      <c r="A322" s="148">
        <f t="shared" si="9"/>
        <v>314</v>
      </c>
      <c r="B322" s="156" t="str">
        <f ca="1">IF(IFERROR(INDIRECT(CONCATENATE("'UNITCOST ITEMS (Data Entry)'!D",IFERROR(SUM(MATCH(A322,'UNITCOST ITEMS (Data Entry)'!$A$3:$A$504,0),2),""))),"")=0,"",IFERROR(INDIRECT(CONCATENATE("'UNITCOST ITEMS (Data Entry)'!D",IFERROR(SUM(MATCH(A322,'UNITCOST ITEMS (Data Entry)'!$A$3:$A$504,0),2),""))),""))</f>
        <v/>
      </c>
      <c r="C322" s="236" t="str">
        <f ca="1">IF(IFERROR(INDIRECT(CONCATENATE("'UNITCOST ITEMS (Data Entry)'!E",IFERROR(SUM(MATCH(A322,'UNITCOST ITEMS (Data Entry)'!$A$3:$A$504,0),2),""))),"")=0,"",IFERROR(INDIRECT(CONCATENATE("'UNITCOST ITEMS (Data Entry)'!E",IFERROR(SUM(MATCH(A322,'UNITCOST ITEMS (Data Entry)'!$A$3:$A$504,0),2),""))),""))</f>
        <v/>
      </c>
      <c r="D322" s="237"/>
      <c r="E322" s="159" t="str">
        <f ca="1">IF(IFERROR(INDIRECT(CONCATENATE("'UNITCOST ITEMS (Data Entry)'!F",IFERROR(SUM(MATCH(A322,'UNITCOST ITEMS (Data Entry)'!$A$3:$A$504,0),2),""))),"")=0,"",IFERROR(INDIRECT(CONCATENATE("'UNITCOST ITEMS (Data Entry)'!F",IFERROR(SUM(MATCH(A322,'UNITCOST ITEMS (Data Entry)'!$A$3:$A$504,0),2),""))),""))</f>
        <v/>
      </c>
      <c r="F322" s="159" t="str">
        <f ca="1">IF(IFERROR(INDIRECT(CONCATENATE("'UNITCOST ITEMS (Data Entry)'!G",IFERROR(SUM(MATCH(A322,'UNITCOST ITEMS (Data Entry)'!$A$3:$A$504,0),2),""))),"")=0,"",IFERROR(INDIRECT(CONCATENATE("'UNITCOST ITEMS (Data Entry)'!G",IFERROR(SUM(MATCH(A322,'UNITCOST ITEMS (Data Entry)'!$A$3:$A$504,0),2),""))),""))</f>
        <v/>
      </c>
      <c r="G322" s="152" t="str">
        <f ca="1">IF(IFERROR(INDIRECT(CONCATENATE("'UNITCOST ITEMS (Data Entry)'!H",IFERROR(SUM(MATCH(A322,'UNITCOST ITEMS (Data Entry)'!$A$3:$A$504,0),2),""))),"")=0,"",IFERROR(INDIRECT(CONCATENATE("'UNITCOST ITEMS (Data Entry)'!H",IFERROR(SUM(MATCH(A322,'UNITCOST ITEMS (Data Entry)'!$A$3:$A$504,0),2),""))),""))</f>
        <v/>
      </c>
      <c r="H322" s="152" t="str">
        <f ca="1">IF(IFERROR(INDIRECT(CONCATENATE("'UNITCOST ITEMS (Data Entry)'!I",IFERROR(SUM(MATCH(A322,'UNITCOST ITEMS (Data Entry)'!$A$3:$A$504,0),2),""))),"")=0,"",IFERROR(INDIRECT(CONCATENATE("'UNITCOST ITEMS (Data Entry)'!I",IFERROR(SUM(MATCH(A322,'UNITCOST ITEMS (Data Entry)'!$A$3:$A$504,0),2),""))),""))</f>
        <v/>
      </c>
      <c r="I322" s="153" t="str">
        <f ca="1">IF(K322=2,"",IF(IFERROR(INDIRECT(CONCATENATE("'UNITCOST ITEMS (Data Entry)'!J",IFERROR(SUM(MATCH(A322,'UNITCOST ITEMS (Data Entry)'!$A$3:$A$504,0),2),""))),"")=0,"",IFERROR(INDIRECT(CONCATENATE("'UNITCOST ITEMS (Data Entry)'!J",IFERROR(SUM(MATCH(A322,'UNITCOST ITEMS (Data Entry)'!$A$3:$A$504,0),2),""))),"")))</f>
        <v/>
      </c>
      <c r="J322" s="89"/>
      <c r="K322" s="149" t="str">
        <f ca="1">IF(IFERROR(INDIRECT(CONCATENATE("'UNITCOST ITEMS (Data Entry)'!C",IFERROR(SUM(MATCH(A322,'UNITCOST ITEMS (Data Entry)'!$A$3:$A$504,0),2),""))),"")=0,"",IFERROR(INDIRECT(CONCATENATE("'UNITCOST ITEMS (Data Entry)'!C",IFERROR(SUM(MATCH(A322,'UNITCOST ITEMS (Data Entry)'!$A$3:$A$504,0),2),""))),""))</f>
        <v/>
      </c>
      <c r="L322" s="85" t="str">
        <f t="shared" ca="1" si="8"/>
        <v/>
      </c>
    </row>
    <row r="323" spans="1:12" s="72" customFormat="1" ht="15" customHeight="1" x14ac:dyDescent="0.25">
      <c r="A323" s="148">
        <f t="shared" si="9"/>
        <v>315</v>
      </c>
      <c r="B323" s="156" t="str">
        <f ca="1">IF(IFERROR(INDIRECT(CONCATENATE("'UNITCOST ITEMS (Data Entry)'!D",IFERROR(SUM(MATCH(A323,'UNITCOST ITEMS (Data Entry)'!$A$3:$A$504,0),2),""))),"")=0,"",IFERROR(INDIRECT(CONCATENATE("'UNITCOST ITEMS (Data Entry)'!D",IFERROR(SUM(MATCH(A323,'UNITCOST ITEMS (Data Entry)'!$A$3:$A$504,0),2),""))),""))</f>
        <v/>
      </c>
      <c r="C323" s="236" t="str">
        <f ca="1">IF(IFERROR(INDIRECT(CONCATENATE("'UNITCOST ITEMS (Data Entry)'!E",IFERROR(SUM(MATCH(A323,'UNITCOST ITEMS (Data Entry)'!$A$3:$A$504,0),2),""))),"")=0,"",IFERROR(INDIRECT(CONCATENATE("'UNITCOST ITEMS (Data Entry)'!E",IFERROR(SUM(MATCH(A323,'UNITCOST ITEMS (Data Entry)'!$A$3:$A$504,0),2),""))),""))</f>
        <v/>
      </c>
      <c r="D323" s="237"/>
      <c r="E323" s="159" t="str">
        <f ca="1">IF(IFERROR(INDIRECT(CONCATENATE("'UNITCOST ITEMS (Data Entry)'!F",IFERROR(SUM(MATCH(A323,'UNITCOST ITEMS (Data Entry)'!$A$3:$A$504,0),2),""))),"")=0,"",IFERROR(INDIRECT(CONCATENATE("'UNITCOST ITEMS (Data Entry)'!F",IFERROR(SUM(MATCH(A323,'UNITCOST ITEMS (Data Entry)'!$A$3:$A$504,0),2),""))),""))</f>
        <v/>
      </c>
      <c r="F323" s="159" t="str">
        <f ca="1">IF(IFERROR(INDIRECT(CONCATENATE("'UNITCOST ITEMS (Data Entry)'!G",IFERROR(SUM(MATCH(A323,'UNITCOST ITEMS (Data Entry)'!$A$3:$A$504,0),2),""))),"")=0,"",IFERROR(INDIRECT(CONCATENATE("'UNITCOST ITEMS (Data Entry)'!G",IFERROR(SUM(MATCH(A323,'UNITCOST ITEMS (Data Entry)'!$A$3:$A$504,0),2),""))),""))</f>
        <v/>
      </c>
      <c r="G323" s="152" t="str">
        <f ca="1">IF(IFERROR(INDIRECT(CONCATENATE("'UNITCOST ITEMS (Data Entry)'!H",IFERROR(SUM(MATCH(A323,'UNITCOST ITEMS (Data Entry)'!$A$3:$A$504,0),2),""))),"")=0,"",IFERROR(INDIRECT(CONCATENATE("'UNITCOST ITEMS (Data Entry)'!H",IFERROR(SUM(MATCH(A323,'UNITCOST ITEMS (Data Entry)'!$A$3:$A$504,0),2),""))),""))</f>
        <v/>
      </c>
      <c r="H323" s="152" t="str">
        <f ca="1">IF(IFERROR(INDIRECT(CONCATENATE("'UNITCOST ITEMS (Data Entry)'!I",IFERROR(SUM(MATCH(A323,'UNITCOST ITEMS (Data Entry)'!$A$3:$A$504,0),2),""))),"")=0,"",IFERROR(INDIRECT(CONCATENATE("'UNITCOST ITEMS (Data Entry)'!I",IFERROR(SUM(MATCH(A323,'UNITCOST ITEMS (Data Entry)'!$A$3:$A$504,0),2),""))),""))</f>
        <v/>
      </c>
      <c r="I323" s="153" t="str">
        <f ca="1">IF(K323=2,"",IF(IFERROR(INDIRECT(CONCATENATE("'UNITCOST ITEMS (Data Entry)'!J",IFERROR(SUM(MATCH(A323,'UNITCOST ITEMS (Data Entry)'!$A$3:$A$504,0),2),""))),"")=0,"",IFERROR(INDIRECT(CONCATENATE("'UNITCOST ITEMS (Data Entry)'!J",IFERROR(SUM(MATCH(A323,'UNITCOST ITEMS (Data Entry)'!$A$3:$A$504,0),2),""))),"")))</f>
        <v/>
      </c>
      <c r="J323" s="89"/>
      <c r="K323" s="149" t="str">
        <f ca="1">IF(IFERROR(INDIRECT(CONCATENATE("'UNITCOST ITEMS (Data Entry)'!C",IFERROR(SUM(MATCH(A323,'UNITCOST ITEMS (Data Entry)'!$A$3:$A$504,0),2),""))),"")=0,"",IFERROR(INDIRECT(CONCATENATE("'UNITCOST ITEMS (Data Entry)'!C",IFERROR(SUM(MATCH(A323,'UNITCOST ITEMS (Data Entry)'!$A$3:$A$504,0),2),""))),""))</f>
        <v/>
      </c>
      <c r="L323" s="85" t="str">
        <f t="shared" ca="1" si="8"/>
        <v/>
      </c>
    </row>
    <row r="324" spans="1:12" s="72" customFormat="1" ht="15" customHeight="1" x14ac:dyDescent="0.25">
      <c r="A324" s="148">
        <f t="shared" si="9"/>
        <v>316</v>
      </c>
      <c r="B324" s="156" t="str">
        <f ca="1">IF(IFERROR(INDIRECT(CONCATENATE("'UNITCOST ITEMS (Data Entry)'!D",IFERROR(SUM(MATCH(A324,'UNITCOST ITEMS (Data Entry)'!$A$3:$A$504,0),2),""))),"")=0,"",IFERROR(INDIRECT(CONCATENATE("'UNITCOST ITEMS (Data Entry)'!D",IFERROR(SUM(MATCH(A324,'UNITCOST ITEMS (Data Entry)'!$A$3:$A$504,0),2),""))),""))</f>
        <v/>
      </c>
      <c r="C324" s="236" t="str">
        <f ca="1">IF(IFERROR(INDIRECT(CONCATENATE("'UNITCOST ITEMS (Data Entry)'!E",IFERROR(SUM(MATCH(A324,'UNITCOST ITEMS (Data Entry)'!$A$3:$A$504,0),2),""))),"")=0,"",IFERROR(INDIRECT(CONCATENATE("'UNITCOST ITEMS (Data Entry)'!E",IFERROR(SUM(MATCH(A324,'UNITCOST ITEMS (Data Entry)'!$A$3:$A$504,0),2),""))),""))</f>
        <v/>
      </c>
      <c r="D324" s="237"/>
      <c r="E324" s="159" t="str">
        <f ca="1">IF(IFERROR(INDIRECT(CONCATENATE("'UNITCOST ITEMS (Data Entry)'!F",IFERROR(SUM(MATCH(A324,'UNITCOST ITEMS (Data Entry)'!$A$3:$A$504,0),2),""))),"")=0,"",IFERROR(INDIRECT(CONCATENATE("'UNITCOST ITEMS (Data Entry)'!F",IFERROR(SUM(MATCH(A324,'UNITCOST ITEMS (Data Entry)'!$A$3:$A$504,0),2),""))),""))</f>
        <v/>
      </c>
      <c r="F324" s="159" t="str">
        <f ca="1">IF(IFERROR(INDIRECT(CONCATENATE("'UNITCOST ITEMS (Data Entry)'!G",IFERROR(SUM(MATCH(A324,'UNITCOST ITEMS (Data Entry)'!$A$3:$A$504,0),2),""))),"")=0,"",IFERROR(INDIRECT(CONCATENATE("'UNITCOST ITEMS (Data Entry)'!G",IFERROR(SUM(MATCH(A324,'UNITCOST ITEMS (Data Entry)'!$A$3:$A$504,0),2),""))),""))</f>
        <v/>
      </c>
      <c r="G324" s="152" t="str">
        <f ca="1">IF(IFERROR(INDIRECT(CONCATENATE("'UNITCOST ITEMS (Data Entry)'!H",IFERROR(SUM(MATCH(A324,'UNITCOST ITEMS (Data Entry)'!$A$3:$A$504,0),2),""))),"")=0,"",IFERROR(INDIRECT(CONCATENATE("'UNITCOST ITEMS (Data Entry)'!H",IFERROR(SUM(MATCH(A324,'UNITCOST ITEMS (Data Entry)'!$A$3:$A$504,0),2),""))),""))</f>
        <v/>
      </c>
      <c r="H324" s="152" t="str">
        <f ca="1">IF(IFERROR(INDIRECT(CONCATENATE("'UNITCOST ITEMS (Data Entry)'!I",IFERROR(SUM(MATCH(A324,'UNITCOST ITEMS (Data Entry)'!$A$3:$A$504,0),2),""))),"")=0,"",IFERROR(INDIRECT(CONCATENATE("'UNITCOST ITEMS (Data Entry)'!I",IFERROR(SUM(MATCH(A324,'UNITCOST ITEMS (Data Entry)'!$A$3:$A$504,0),2),""))),""))</f>
        <v/>
      </c>
      <c r="I324" s="153" t="str">
        <f ca="1">IF(K324=2,"",IF(IFERROR(INDIRECT(CONCATENATE("'UNITCOST ITEMS (Data Entry)'!J",IFERROR(SUM(MATCH(A324,'UNITCOST ITEMS (Data Entry)'!$A$3:$A$504,0),2),""))),"")=0,"",IFERROR(INDIRECT(CONCATENATE("'UNITCOST ITEMS (Data Entry)'!J",IFERROR(SUM(MATCH(A324,'UNITCOST ITEMS (Data Entry)'!$A$3:$A$504,0),2),""))),"")))</f>
        <v/>
      </c>
      <c r="J324" s="89"/>
      <c r="K324" s="149" t="str">
        <f ca="1">IF(IFERROR(INDIRECT(CONCATENATE("'UNITCOST ITEMS (Data Entry)'!C",IFERROR(SUM(MATCH(A324,'UNITCOST ITEMS (Data Entry)'!$A$3:$A$504,0),2),""))),"")=0,"",IFERROR(INDIRECT(CONCATENATE("'UNITCOST ITEMS (Data Entry)'!C",IFERROR(SUM(MATCH(A324,'UNITCOST ITEMS (Data Entry)'!$A$3:$A$504,0),2),""))),""))</f>
        <v/>
      </c>
      <c r="L324" s="85" t="str">
        <f t="shared" ca="1" si="8"/>
        <v/>
      </c>
    </row>
    <row r="325" spans="1:12" s="72" customFormat="1" ht="15" customHeight="1" x14ac:dyDescent="0.25">
      <c r="A325" s="148">
        <f t="shared" si="9"/>
        <v>317</v>
      </c>
      <c r="B325" s="156" t="str">
        <f ca="1">IF(IFERROR(INDIRECT(CONCATENATE("'UNITCOST ITEMS (Data Entry)'!D",IFERROR(SUM(MATCH(A325,'UNITCOST ITEMS (Data Entry)'!$A$3:$A$504,0),2),""))),"")=0,"",IFERROR(INDIRECT(CONCATENATE("'UNITCOST ITEMS (Data Entry)'!D",IFERROR(SUM(MATCH(A325,'UNITCOST ITEMS (Data Entry)'!$A$3:$A$504,0),2),""))),""))</f>
        <v/>
      </c>
      <c r="C325" s="236" t="str">
        <f ca="1">IF(IFERROR(INDIRECT(CONCATENATE("'UNITCOST ITEMS (Data Entry)'!E",IFERROR(SUM(MATCH(A325,'UNITCOST ITEMS (Data Entry)'!$A$3:$A$504,0),2),""))),"")=0,"",IFERROR(INDIRECT(CONCATENATE("'UNITCOST ITEMS (Data Entry)'!E",IFERROR(SUM(MATCH(A325,'UNITCOST ITEMS (Data Entry)'!$A$3:$A$504,0),2),""))),""))</f>
        <v/>
      </c>
      <c r="D325" s="237"/>
      <c r="E325" s="159" t="str">
        <f ca="1">IF(IFERROR(INDIRECT(CONCATENATE("'UNITCOST ITEMS (Data Entry)'!F",IFERROR(SUM(MATCH(A325,'UNITCOST ITEMS (Data Entry)'!$A$3:$A$504,0),2),""))),"")=0,"",IFERROR(INDIRECT(CONCATENATE("'UNITCOST ITEMS (Data Entry)'!F",IFERROR(SUM(MATCH(A325,'UNITCOST ITEMS (Data Entry)'!$A$3:$A$504,0),2),""))),""))</f>
        <v/>
      </c>
      <c r="F325" s="159" t="str">
        <f ca="1">IF(IFERROR(INDIRECT(CONCATENATE("'UNITCOST ITEMS (Data Entry)'!G",IFERROR(SUM(MATCH(A325,'UNITCOST ITEMS (Data Entry)'!$A$3:$A$504,0),2),""))),"")=0,"",IFERROR(INDIRECT(CONCATENATE("'UNITCOST ITEMS (Data Entry)'!G",IFERROR(SUM(MATCH(A325,'UNITCOST ITEMS (Data Entry)'!$A$3:$A$504,0),2),""))),""))</f>
        <v/>
      </c>
      <c r="G325" s="152" t="str">
        <f ca="1">IF(IFERROR(INDIRECT(CONCATENATE("'UNITCOST ITEMS (Data Entry)'!H",IFERROR(SUM(MATCH(A325,'UNITCOST ITEMS (Data Entry)'!$A$3:$A$504,0),2),""))),"")=0,"",IFERROR(INDIRECT(CONCATENATE("'UNITCOST ITEMS (Data Entry)'!H",IFERROR(SUM(MATCH(A325,'UNITCOST ITEMS (Data Entry)'!$A$3:$A$504,0),2),""))),""))</f>
        <v/>
      </c>
      <c r="H325" s="152" t="str">
        <f ca="1">IF(IFERROR(INDIRECT(CONCATENATE("'UNITCOST ITEMS (Data Entry)'!I",IFERROR(SUM(MATCH(A325,'UNITCOST ITEMS (Data Entry)'!$A$3:$A$504,0),2),""))),"")=0,"",IFERROR(INDIRECT(CONCATENATE("'UNITCOST ITEMS (Data Entry)'!I",IFERROR(SUM(MATCH(A325,'UNITCOST ITEMS (Data Entry)'!$A$3:$A$504,0),2),""))),""))</f>
        <v/>
      </c>
      <c r="I325" s="153" t="str">
        <f ca="1">IF(K325=2,"",IF(IFERROR(INDIRECT(CONCATENATE("'UNITCOST ITEMS (Data Entry)'!J",IFERROR(SUM(MATCH(A325,'UNITCOST ITEMS (Data Entry)'!$A$3:$A$504,0),2),""))),"")=0,"",IFERROR(INDIRECT(CONCATENATE("'UNITCOST ITEMS (Data Entry)'!J",IFERROR(SUM(MATCH(A325,'UNITCOST ITEMS (Data Entry)'!$A$3:$A$504,0),2),""))),"")))</f>
        <v/>
      </c>
      <c r="J325" s="89"/>
      <c r="K325" s="149" t="str">
        <f ca="1">IF(IFERROR(INDIRECT(CONCATENATE("'UNITCOST ITEMS (Data Entry)'!C",IFERROR(SUM(MATCH(A325,'UNITCOST ITEMS (Data Entry)'!$A$3:$A$504,0),2),""))),"")=0,"",IFERROR(INDIRECT(CONCATENATE("'UNITCOST ITEMS (Data Entry)'!C",IFERROR(SUM(MATCH(A325,'UNITCOST ITEMS (Data Entry)'!$A$3:$A$504,0),2),""))),""))</f>
        <v/>
      </c>
      <c r="L325" s="85" t="str">
        <f t="shared" ca="1" si="8"/>
        <v/>
      </c>
    </row>
    <row r="326" spans="1:12" s="72" customFormat="1" ht="15" customHeight="1" x14ac:dyDescent="0.25">
      <c r="A326" s="148">
        <f t="shared" si="9"/>
        <v>318</v>
      </c>
      <c r="B326" s="156" t="str">
        <f ca="1">IF(IFERROR(INDIRECT(CONCATENATE("'UNITCOST ITEMS (Data Entry)'!D",IFERROR(SUM(MATCH(A326,'UNITCOST ITEMS (Data Entry)'!$A$3:$A$504,0),2),""))),"")=0,"",IFERROR(INDIRECT(CONCATENATE("'UNITCOST ITEMS (Data Entry)'!D",IFERROR(SUM(MATCH(A326,'UNITCOST ITEMS (Data Entry)'!$A$3:$A$504,0),2),""))),""))</f>
        <v/>
      </c>
      <c r="C326" s="236" t="str">
        <f ca="1">IF(IFERROR(INDIRECT(CONCATENATE("'UNITCOST ITEMS (Data Entry)'!E",IFERROR(SUM(MATCH(A326,'UNITCOST ITEMS (Data Entry)'!$A$3:$A$504,0),2),""))),"")=0,"",IFERROR(INDIRECT(CONCATENATE("'UNITCOST ITEMS (Data Entry)'!E",IFERROR(SUM(MATCH(A326,'UNITCOST ITEMS (Data Entry)'!$A$3:$A$504,0),2),""))),""))</f>
        <v/>
      </c>
      <c r="D326" s="237"/>
      <c r="E326" s="159" t="str">
        <f ca="1">IF(IFERROR(INDIRECT(CONCATENATE("'UNITCOST ITEMS (Data Entry)'!F",IFERROR(SUM(MATCH(A326,'UNITCOST ITEMS (Data Entry)'!$A$3:$A$504,0),2),""))),"")=0,"",IFERROR(INDIRECT(CONCATENATE("'UNITCOST ITEMS (Data Entry)'!F",IFERROR(SUM(MATCH(A326,'UNITCOST ITEMS (Data Entry)'!$A$3:$A$504,0),2),""))),""))</f>
        <v/>
      </c>
      <c r="F326" s="159" t="str">
        <f ca="1">IF(IFERROR(INDIRECT(CONCATENATE("'UNITCOST ITEMS (Data Entry)'!G",IFERROR(SUM(MATCH(A326,'UNITCOST ITEMS (Data Entry)'!$A$3:$A$504,0),2),""))),"")=0,"",IFERROR(INDIRECT(CONCATENATE("'UNITCOST ITEMS (Data Entry)'!G",IFERROR(SUM(MATCH(A326,'UNITCOST ITEMS (Data Entry)'!$A$3:$A$504,0),2),""))),""))</f>
        <v/>
      </c>
      <c r="G326" s="152" t="str">
        <f ca="1">IF(IFERROR(INDIRECT(CONCATENATE("'UNITCOST ITEMS (Data Entry)'!H",IFERROR(SUM(MATCH(A326,'UNITCOST ITEMS (Data Entry)'!$A$3:$A$504,0),2),""))),"")=0,"",IFERROR(INDIRECT(CONCATENATE("'UNITCOST ITEMS (Data Entry)'!H",IFERROR(SUM(MATCH(A326,'UNITCOST ITEMS (Data Entry)'!$A$3:$A$504,0),2),""))),""))</f>
        <v/>
      </c>
      <c r="H326" s="152" t="str">
        <f ca="1">IF(IFERROR(INDIRECT(CONCATENATE("'UNITCOST ITEMS (Data Entry)'!I",IFERROR(SUM(MATCH(A326,'UNITCOST ITEMS (Data Entry)'!$A$3:$A$504,0),2),""))),"")=0,"",IFERROR(INDIRECT(CONCATENATE("'UNITCOST ITEMS (Data Entry)'!I",IFERROR(SUM(MATCH(A326,'UNITCOST ITEMS (Data Entry)'!$A$3:$A$504,0),2),""))),""))</f>
        <v/>
      </c>
      <c r="I326" s="153" t="str">
        <f ca="1">IF(K326=2,"",IF(IFERROR(INDIRECT(CONCATENATE("'UNITCOST ITEMS (Data Entry)'!J",IFERROR(SUM(MATCH(A326,'UNITCOST ITEMS (Data Entry)'!$A$3:$A$504,0),2),""))),"")=0,"",IFERROR(INDIRECT(CONCATENATE("'UNITCOST ITEMS (Data Entry)'!J",IFERROR(SUM(MATCH(A326,'UNITCOST ITEMS (Data Entry)'!$A$3:$A$504,0),2),""))),"")))</f>
        <v/>
      </c>
      <c r="J326" s="89"/>
      <c r="K326" s="149" t="str">
        <f ca="1">IF(IFERROR(INDIRECT(CONCATENATE("'UNITCOST ITEMS (Data Entry)'!C",IFERROR(SUM(MATCH(A326,'UNITCOST ITEMS (Data Entry)'!$A$3:$A$504,0),2),""))),"")=0,"",IFERROR(INDIRECT(CONCATENATE("'UNITCOST ITEMS (Data Entry)'!C",IFERROR(SUM(MATCH(A326,'UNITCOST ITEMS (Data Entry)'!$A$3:$A$504,0),2),""))),""))</f>
        <v/>
      </c>
      <c r="L326" s="85" t="str">
        <f t="shared" ca="1" si="8"/>
        <v/>
      </c>
    </row>
    <row r="327" spans="1:12" s="72" customFormat="1" ht="15" customHeight="1" x14ac:dyDescent="0.25">
      <c r="A327" s="148">
        <f t="shared" si="9"/>
        <v>319</v>
      </c>
      <c r="B327" s="156" t="str">
        <f ca="1">IF(IFERROR(INDIRECT(CONCATENATE("'UNITCOST ITEMS (Data Entry)'!D",IFERROR(SUM(MATCH(A327,'UNITCOST ITEMS (Data Entry)'!$A$3:$A$504,0),2),""))),"")=0,"",IFERROR(INDIRECT(CONCATENATE("'UNITCOST ITEMS (Data Entry)'!D",IFERROR(SUM(MATCH(A327,'UNITCOST ITEMS (Data Entry)'!$A$3:$A$504,0),2),""))),""))</f>
        <v/>
      </c>
      <c r="C327" s="236" t="str">
        <f ca="1">IF(IFERROR(INDIRECT(CONCATENATE("'UNITCOST ITEMS (Data Entry)'!E",IFERROR(SUM(MATCH(A327,'UNITCOST ITEMS (Data Entry)'!$A$3:$A$504,0),2),""))),"")=0,"",IFERROR(INDIRECT(CONCATENATE("'UNITCOST ITEMS (Data Entry)'!E",IFERROR(SUM(MATCH(A327,'UNITCOST ITEMS (Data Entry)'!$A$3:$A$504,0),2),""))),""))</f>
        <v/>
      </c>
      <c r="D327" s="237"/>
      <c r="E327" s="159" t="str">
        <f ca="1">IF(IFERROR(INDIRECT(CONCATENATE("'UNITCOST ITEMS (Data Entry)'!F",IFERROR(SUM(MATCH(A327,'UNITCOST ITEMS (Data Entry)'!$A$3:$A$504,0),2),""))),"")=0,"",IFERROR(INDIRECT(CONCATENATE("'UNITCOST ITEMS (Data Entry)'!F",IFERROR(SUM(MATCH(A327,'UNITCOST ITEMS (Data Entry)'!$A$3:$A$504,0),2),""))),""))</f>
        <v/>
      </c>
      <c r="F327" s="159" t="str">
        <f ca="1">IF(IFERROR(INDIRECT(CONCATENATE("'UNITCOST ITEMS (Data Entry)'!G",IFERROR(SUM(MATCH(A327,'UNITCOST ITEMS (Data Entry)'!$A$3:$A$504,0),2),""))),"")=0,"",IFERROR(INDIRECT(CONCATENATE("'UNITCOST ITEMS (Data Entry)'!G",IFERROR(SUM(MATCH(A327,'UNITCOST ITEMS (Data Entry)'!$A$3:$A$504,0),2),""))),""))</f>
        <v/>
      </c>
      <c r="G327" s="152" t="str">
        <f ca="1">IF(IFERROR(INDIRECT(CONCATENATE("'UNITCOST ITEMS (Data Entry)'!H",IFERROR(SUM(MATCH(A327,'UNITCOST ITEMS (Data Entry)'!$A$3:$A$504,0),2),""))),"")=0,"",IFERROR(INDIRECT(CONCATENATE("'UNITCOST ITEMS (Data Entry)'!H",IFERROR(SUM(MATCH(A327,'UNITCOST ITEMS (Data Entry)'!$A$3:$A$504,0),2),""))),""))</f>
        <v/>
      </c>
      <c r="H327" s="152" t="str">
        <f ca="1">IF(IFERROR(INDIRECT(CONCATENATE("'UNITCOST ITEMS (Data Entry)'!I",IFERROR(SUM(MATCH(A327,'UNITCOST ITEMS (Data Entry)'!$A$3:$A$504,0),2),""))),"")=0,"",IFERROR(INDIRECT(CONCATENATE("'UNITCOST ITEMS (Data Entry)'!I",IFERROR(SUM(MATCH(A327,'UNITCOST ITEMS (Data Entry)'!$A$3:$A$504,0),2),""))),""))</f>
        <v/>
      </c>
      <c r="I327" s="153" t="str">
        <f ca="1">IF(K327=2,"",IF(IFERROR(INDIRECT(CONCATENATE("'UNITCOST ITEMS (Data Entry)'!J",IFERROR(SUM(MATCH(A327,'UNITCOST ITEMS (Data Entry)'!$A$3:$A$504,0),2),""))),"")=0,"",IFERROR(INDIRECT(CONCATENATE("'UNITCOST ITEMS (Data Entry)'!J",IFERROR(SUM(MATCH(A327,'UNITCOST ITEMS (Data Entry)'!$A$3:$A$504,0),2),""))),"")))</f>
        <v/>
      </c>
      <c r="J327" s="89"/>
      <c r="K327" s="149" t="str">
        <f ca="1">IF(IFERROR(INDIRECT(CONCATENATE("'UNITCOST ITEMS (Data Entry)'!C",IFERROR(SUM(MATCH(A327,'UNITCOST ITEMS (Data Entry)'!$A$3:$A$504,0),2),""))),"")=0,"",IFERROR(INDIRECT(CONCATENATE("'UNITCOST ITEMS (Data Entry)'!C",IFERROR(SUM(MATCH(A327,'UNITCOST ITEMS (Data Entry)'!$A$3:$A$504,0),2),""))),""))</f>
        <v/>
      </c>
      <c r="L327" s="85" t="str">
        <f t="shared" ca="1" si="8"/>
        <v/>
      </c>
    </row>
    <row r="328" spans="1:12" s="72" customFormat="1" ht="15" customHeight="1" x14ac:dyDescent="0.25">
      <c r="A328" s="148">
        <f t="shared" si="9"/>
        <v>320</v>
      </c>
      <c r="B328" s="156" t="str">
        <f ca="1">IF(IFERROR(INDIRECT(CONCATENATE("'UNITCOST ITEMS (Data Entry)'!D",IFERROR(SUM(MATCH(A328,'UNITCOST ITEMS (Data Entry)'!$A$3:$A$504,0),2),""))),"")=0,"",IFERROR(INDIRECT(CONCATENATE("'UNITCOST ITEMS (Data Entry)'!D",IFERROR(SUM(MATCH(A328,'UNITCOST ITEMS (Data Entry)'!$A$3:$A$504,0),2),""))),""))</f>
        <v/>
      </c>
      <c r="C328" s="236" t="str">
        <f ca="1">IF(IFERROR(INDIRECT(CONCATENATE("'UNITCOST ITEMS (Data Entry)'!E",IFERROR(SUM(MATCH(A328,'UNITCOST ITEMS (Data Entry)'!$A$3:$A$504,0),2),""))),"")=0,"",IFERROR(INDIRECT(CONCATENATE("'UNITCOST ITEMS (Data Entry)'!E",IFERROR(SUM(MATCH(A328,'UNITCOST ITEMS (Data Entry)'!$A$3:$A$504,0),2),""))),""))</f>
        <v/>
      </c>
      <c r="D328" s="237"/>
      <c r="E328" s="159" t="str">
        <f ca="1">IF(IFERROR(INDIRECT(CONCATENATE("'UNITCOST ITEMS (Data Entry)'!F",IFERROR(SUM(MATCH(A328,'UNITCOST ITEMS (Data Entry)'!$A$3:$A$504,0),2),""))),"")=0,"",IFERROR(INDIRECT(CONCATENATE("'UNITCOST ITEMS (Data Entry)'!F",IFERROR(SUM(MATCH(A328,'UNITCOST ITEMS (Data Entry)'!$A$3:$A$504,0),2),""))),""))</f>
        <v/>
      </c>
      <c r="F328" s="159" t="str">
        <f ca="1">IF(IFERROR(INDIRECT(CONCATENATE("'UNITCOST ITEMS (Data Entry)'!G",IFERROR(SUM(MATCH(A328,'UNITCOST ITEMS (Data Entry)'!$A$3:$A$504,0),2),""))),"")=0,"",IFERROR(INDIRECT(CONCATENATE("'UNITCOST ITEMS (Data Entry)'!G",IFERROR(SUM(MATCH(A328,'UNITCOST ITEMS (Data Entry)'!$A$3:$A$504,0),2),""))),""))</f>
        <v/>
      </c>
      <c r="G328" s="152" t="str">
        <f ca="1">IF(IFERROR(INDIRECT(CONCATENATE("'UNITCOST ITEMS (Data Entry)'!H",IFERROR(SUM(MATCH(A328,'UNITCOST ITEMS (Data Entry)'!$A$3:$A$504,0),2),""))),"")=0,"",IFERROR(INDIRECT(CONCATENATE("'UNITCOST ITEMS (Data Entry)'!H",IFERROR(SUM(MATCH(A328,'UNITCOST ITEMS (Data Entry)'!$A$3:$A$504,0),2),""))),""))</f>
        <v/>
      </c>
      <c r="H328" s="152" t="str">
        <f ca="1">IF(IFERROR(INDIRECT(CONCATENATE("'UNITCOST ITEMS (Data Entry)'!I",IFERROR(SUM(MATCH(A328,'UNITCOST ITEMS (Data Entry)'!$A$3:$A$504,0),2),""))),"")=0,"",IFERROR(INDIRECT(CONCATENATE("'UNITCOST ITEMS (Data Entry)'!I",IFERROR(SUM(MATCH(A328,'UNITCOST ITEMS (Data Entry)'!$A$3:$A$504,0),2),""))),""))</f>
        <v/>
      </c>
      <c r="I328" s="153" t="str">
        <f ca="1">IF(K328=2,"",IF(IFERROR(INDIRECT(CONCATENATE("'UNITCOST ITEMS (Data Entry)'!J",IFERROR(SUM(MATCH(A328,'UNITCOST ITEMS (Data Entry)'!$A$3:$A$504,0),2),""))),"")=0,"",IFERROR(INDIRECT(CONCATENATE("'UNITCOST ITEMS (Data Entry)'!J",IFERROR(SUM(MATCH(A328,'UNITCOST ITEMS (Data Entry)'!$A$3:$A$504,0),2),""))),"")))</f>
        <v/>
      </c>
      <c r="J328" s="89"/>
      <c r="K328" s="149" t="str">
        <f ca="1">IF(IFERROR(INDIRECT(CONCATENATE("'UNITCOST ITEMS (Data Entry)'!C",IFERROR(SUM(MATCH(A328,'UNITCOST ITEMS (Data Entry)'!$A$3:$A$504,0),2),""))),"")=0,"",IFERROR(INDIRECT(CONCATENATE("'UNITCOST ITEMS (Data Entry)'!C",IFERROR(SUM(MATCH(A328,'UNITCOST ITEMS (Data Entry)'!$A$3:$A$504,0),2),""))),""))</f>
        <v/>
      </c>
      <c r="L328" s="85" t="str">
        <f t="shared" ca="1" si="8"/>
        <v/>
      </c>
    </row>
    <row r="329" spans="1:12" s="72" customFormat="1" ht="15" customHeight="1" x14ac:dyDescent="0.25">
      <c r="A329" s="148">
        <f t="shared" si="9"/>
        <v>321</v>
      </c>
      <c r="B329" s="156" t="str">
        <f ca="1">IF(IFERROR(INDIRECT(CONCATENATE("'UNITCOST ITEMS (Data Entry)'!D",IFERROR(SUM(MATCH(A329,'UNITCOST ITEMS (Data Entry)'!$A$3:$A$504,0),2),""))),"")=0,"",IFERROR(INDIRECT(CONCATENATE("'UNITCOST ITEMS (Data Entry)'!D",IFERROR(SUM(MATCH(A329,'UNITCOST ITEMS (Data Entry)'!$A$3:$A$504,0),2),""))),""))</f>
        <v/>
      </c>
      <c r="C329" s="236" t="str">
        <f ca="1">IF(IFERROR(INDIRECT(CONCATENATE("'UNITCOST ITEMS (Data Entry)'!E",IFERROR(SUM(MATCH(A329,'UNITCOST ITEMS (Data Entry)'!$A$3:$A$504,0),2),""))),"")=0,"",IFERROR(INDIRECT(CONCATENATE("'UNITCOST ITEMS (Data Entry)'!E",IFERROR(SUM(MATCH(A329,'UNITCOST ITEMS (Data Entry)'!$A$3:$A$504,0),2),""))),""))</f>
        <v/>
      </c>
      <c r="D329" s="237"/>
      <c r="E329" s="159" t="str">
        <f ca="1">IF(IFERROR(INDIRECT(CONCATENATE("'UNITCOST ITEMS (Data Entry)'!F",IFERROR(SUM(MATCH(A329,'UNITCOST ITEMS (Data Entry)'!$A$3:$A$504,0),2),""))),"")=0,"",IFERROR(INDIRECT(CONCATENATE("'UNITCOST ITEMS (Data Entry)'!F",IFERROR(SUM(MATCH(A329,'UNITCOST ITEMS (Data Entry)'!$A$3:$A$504,0),2),""))),""))</f>
        <v/>
      </c>
      <c r="F329" s="159" t="str">
        <f ca="1">IF(IFERROR(INDIRECT(CONCATENATE("'UNITCOST ITEMS (Data Entry)'!G",IFERROR(SUM(MATCH(A329,'UNITCOST ITEMS (Data Entry)'!$A$3:$A$504,0),2),""))),"")=0,"",IFERROR(INDIRECT(CONCATENATE("'UNITCOST ITEMS (Data Entry)'!G",IFERROR(SUM(MATCH(A329,'UNITCOST ITEMS (Data Entry)'!$A$3:$A$504,0),2),""))),""))</f>
        <v/>
      </c>
      <c r="G329" s="152" t="str">
        <f ca="1">IF(IFERROR(INDIRECT(CONCATENATE("'UNITCOST ITEMS (Data Entry)'!H",IFERROR(SUM(MATCH(A329,'UNITCOST ITEMS (Data Entry)'!$A$3:$A$504,0),2),""))),"")=0,"",IFERROR(INDIRECT(CONCATENATE("'UNITCOST ITEMS (Data Entry)'!H",IFERROR(SUM(MATCH(A329,'UNITCOST ITEMS (Data Entry)'!$A$3:$A$504,0),2),""))),""))</f>
        <v/>
      </c>
      <c r="H329" s="152" t="str">
        <f ca="1">IF(IFERROR(INDIRECT(CONCATENATE("'UNITCOST ITEMS (Data Entry)'!I",IFERROR(SUM(MATCH(A329,'UNITCOST ITEMS (Data Entry)'!$A$3:$A$504,0),2),""))),"")=0,"",IFERROR(INDIRECT(CONCATENATE("'UNITCOST ITEMS (Data Entry)'!I",IFERROR(SUM(MATCH(A329,'UNITCOST ITEMS (Data Entry)'!$A$3:$A$504,0),2),""))),""))</f>
        <v/>
      </c>
      <c r="I329" s="153" t="str">
        <f ca="1">IF(K329=2,"",IF(IFERROR(INDIRECT(CONCATENATE("'UNITCOST ITEMS (Data Entry)'!J",IFERROR(SUM(MATCH(A329,'UNITCOST ITEMS (Data Entry)'!$A$3:$A$504,0),2),""))),"")=0,"",IFERROR(INDIRECT(CONCATENATE("'UNITCOST ITEMS (Data Entry)'!J",IFERROR(SUM(MATCH(A329,'UNITCOST ITEMS (Data Entry)'!$A$3:$A$504,0),2),""))),"")))</f>
        <v/>
      </c>
      <c r="J329" s="89"/>
      <c r="K329" s="149" t="str">
        <f ca="1">IF(IFERROR(INDIRECT(CONCATENATE("'UNITCOST ITEMS (Data Entry)'!C",IFERROR(SUM(MATCH(A329,'UNITCOST ITEMS (Data Entry)'!$A$3:$A$504,0),2),""))),"")=0,"",IFERROR(INDIRECT(CONCATENATE("'UNITCOST ITEMS (Data Entry)'!C",IFERROR(SUM(MATCH(A329,'UNITCOST ITEMS (Data Entry)'!$A$3:$A$504,0),2),""))),""))</f>
        <v/>
      </c>
      <c r="L329" s="85" t="str">
        <f t="shared" ca="1" si="8"/>
        <v/>
      </c>
    </row>
    <row r="330" spans="1:12" s="72" customFormat="1" ht="15" customHeight="1" x14ac:dyDescent="0.25">
      <c r="A330" s="148">
        <f t="shared" si="9"/>
        <v>322</v>
      </c>
      <c r="B330" s="156" t="str">
        <f ca="1">IF(IFERROR(INDIRECT(CONCATENATE("'UNITCOST ITEMS (Data Entry)'!D",IFERROR(SUM(MATCH(A330,'UNITCOST ITEMS (Data Entry)'!$A$3:$A$504,0),2),""))),"")=0,"",IFERROR(INDIRECT(CONCATENATE("'UNITCOST ITEMS (Data Entry)'!D",IFERROR(SUM(MATCH(A330,'UNITCOST ITEMS (Data Entry)'!$A$3:$A$504,0),2),""))),""))</f>
        <v/>
      </c>
      <c r="C330" s="236" t="str">
        <f ca="1">IF(IFERROR(INDIRECT(CONCATENATE("'UNITCOST ITEMS (Data Entry)'!E",IFERROR(SUM(MATCH(A330,'UNITCOST ITEMS (Data Entry)'!$A$3:$A$504,0),2),""))),"")=0,"",IFERROR(INDIRECT(CONCATENATE("'UNITCOST ITEMS (Data Entry)'!E",IFERROR(SUM(MATCH(A330,'UNITCOST ITEMS (Data Entry)'!$A$3:$A$504,0),2),""))),""))</f>
        <v/>
      </c>
      <c r="D330" s="237"/>
      <c r="E330" s="159" t="str">
        <f ca="1">IF(IFERROR(INDIRECT(CONCATENATE("'UNITCOST ITEMS (Data Entry)'!F",IFERROR(SUM(MATCH(A330,'UNITCOST ITEMS (Data Entry)'!$A$3:$A$504,0),2),""))),"")=0,"",IFERROR(INDIRECT(CONCATENATE("'UNITCOST ITEMS (Data Entry)'!F",IFERROR(SUM(MATCH(A330,'UNITCOST ITEMS (Data Entry)'!$A$3:$A$504,0),2),""))),""))</f>
        <v/>
      </c>
      <c r="F330" s="159" t="str">
        <f ca="1">IF(IFERROR(INDIRECT(CONCATENATE("'UNITCOST ITEMS (Data Entry)'!G",IFERROR(SUM(MATCH(A330,'UNITCOST ITEMS (Data Entry)'!$A$3:$A$504,0),2),""))),"")=0,"",IFERROR(INDIRECT(CONCATENATE("'UNITCOST ITEMS (Data Entry)'!G",IFERROR(SUM(MATCH(A330,'UNITCOST ITEMS (Data Entry)'!$A$3:$A$504,0),2),""))),""))</f>
        <v/>
      </c>
      <c r="G330" s="152" t="str">
        <f ca="1">IF(IFERROR(INDIRECT(CONCATENATE("'UNITCOST ITEMS (Data Entry)'!H",IFERROR(SUM(MATCH(A330,'UNITCOST ITEMS (Data Entry)'!$A$3:$A$504,0),2),""))),"")=0,"",IFERROR(INDIRECT(CONCATENATE("'UNITCOST ITEMS (Data Entry)'!H",IFERROR(SUM(MATCH(A330,'UNITCOST ITEMS (Data Entry)'!$A$3:$A$504,0),2),""))),""))</f>
        <v/>
      </c>
      <c r="H330" s="152" t="str">
        <f ca="1">IF(IFERROR(INDIRECT(CONCATENATE("'UNITCOST ITEMS (Data Entry)'!I",IFERROR(SUM(MATCH(A330,'UNITCOST ITEMS (Data Entry)'!$A$3:$A$504,0),2),""))),"")=0,"",IFERROR(INDIRECT(CONCATENATE("'UNITCOST ITEMS (Data Entry)'!I",IFERROR(SUM(MATCH(A330,'UNITCOST ITEMS (Data Entry)'!$A$3:$A$504,0),2),""))),""))</f>
        <v/>
      </c>
      <c r="I330" s="153" t="str">
        <f ca="1">IF(K330=2,"",IF(IFERROR(INDIRECT(CONCATENATE("'UNITCOST ITEMS (Data Entry)'!J",IFERROR(SUM(MATCH(A330,'UNITCOST ITEMS (Data Entry)'!$A$3:$A$504,0),2),""))),"")=0,"",IFERROR(INDIRECT(CONCATENATE("'UNITCOST ITEMS (Data Entry)'!J",IFERROR(SUM(MATCH(A330,'UNITCOST ITEMS (Data Entry)'!$A$3:$A$504,0),2),""))),"")))</f>
        <v/>
      </c>
      <c r="J330" s="89"/>
      <c r="K330" s="149" t="str">
        <f ca="1">IF(IFERROR(INDIRECT(CONCATENATE("'UNITCOST ITEMS (Data Entry)'!C",IFERROR(SUM(MATCH(A330,'UNITCOST ITEMS (Data Entry)'!$A$3:$A$504,0),2),""))),"")=0,"",IFERROR(INDIRECT(CONCATENATE("'UNITCOST ITEMS (Data Entry)'!C",IFERROR(SUM(MATCH(A330,'UNITCOST ITEMS (Data Entry)'!$A$3:$A$504,0),2),""))),""))</f>
        <v/>
      </c>
      <c r="L330" s="85" t="str">
        <f t="shared" ref="L330:L393" ca="1" si="10">IF(K330&lt;&gt;"",ROW(),"")</f>
        <v/>
      </c>
    </row>
    <row r="331" spans="1:12" s="72" customFormat="1" ht="15" customHeight="1" x14ac:dyDescent="0.25">
      <c r="A331" s="148">
        <f t="shared" ref="A331:A394" si="11">A330+1</f>
        <v>323</v>
      </c>
      <c r="B331" s="156" t="str">
        <f ca="1">IF(IFERROR(INDIRECT(CONCATENATE("'UNITCOST ITEMS (Data Entry)'!D",IFERROR(SUM(MATCH(A331,'UNITCOST ITEMS (Data Entry)'!$A$3:$A$504,0),2),""))),"")=0,"",IFERROR(INDIRECT(CONCATENATE("'UNITCOST ITEMS (Data Entry)'!D",IFERROR(SUM(MATCH(A331,'UNITCOST ITEMS (Data Entry)'!$A$3:$A$504,0),2),""))),""))</f>
        <v/>
      </c>
      <c r="C331" s="236" t="str">
        <f ca="1">IF(IFERROR(INDIRECT(CONCATENATE("'UNITCOST ITEMS (Data Entry)'!E",IFERROR(SUM(MATCH(A331,'UNITCOST ITEMS (Data Entry)'!$A$3:$A$504,0),2),""))),"")=0,"",IFERROR(INDIRECT(CONCATENATE("'UNITCOST ITEMS (Data Entry)'!E",IFERROR(SUM(MATCH(A331,'UNITCOST ITEMS (Data Entry)'!$A$3:$A$504,0),2),""))),""))</f>
        <v/>
      </c>
      <c r="D331" s="237"/>
      <c r="E331" s="159" t="str">
        <f ca="1">IF(IFERROR(INDIRECT(CONCATENATE("'UNITCOST ITEMS (Data Entry)'!F",IFERROR(SUM(MATCH(A331,'UNITCOST ITEMS (Data Entry)'!$A$3:$A$504,0),2),""))),"")=0,"",IFERROR(INDIRECT(CONCATENATE("'UNITCOST ITEMS (Data Entry)'!F",IFERROR(SUM(MATCH(A331,'UNITCOST ITEMS (Data Entry)'!$A$3:$A$504,0),2),""))),""))</f>
        <v/>
      </c>
      <c r="F331" s="159" t="str">
        <f ca="1">IF(IFERROR(INDIRECT(CONCATENATE("'UNITCOST ITEMS (Data Entry)'!G",IFERROR(SUM(MATCH(A331,'UNITCOST ITEMS (Data Entry)'!$A$3:$A$504,0),2),""))),"")=0,"",IFERROR(INDIRECT(CONCATENATE("'UNITCOST ITEMS (Data Entry)'!G",IFERROR(SUM(MATCH(A331,'UNITCOST ITEMS (Data Entry)'!$A$3:$A$504,0),2),""))),""))</f>
        <v/>
      </c>
      <c r="G331" s="152" t="str">
        <f ca="1">IF(IFERROR(INDIRECT(CONCATENATE("'UNITCOST ITEMS (Data Entry)'!H",IFERROR(SUM(MATCH(A331,'UNITCOST ITEMS (Data Entry)'!$A$3:$A$504,0),2),""))),"")=0,"",IFERROR(INDIRECT(CONCATENATE("'UNITCOST ITEMS (Data Entry)'!H",IFERROR(SUM(MATCH(A331,'UNITCOST ITEMS (Data Entry)'!$A$3:$A$504,0),2),""))),""))</f>
        <v/>
      </c>
      <c r="H331" s="152" t="str">
        <f ca="1">IF(IFERROR(INDIRECT(CONCATENATE("'UNITCOST ITEMS (Data Entry)'!I",IFERROR(SUM(MATCH(A331,'UNITCOST ITEMS (Data Entry)'!$A$3:$A$504,0),2),""))),"")=0,"",IFERROR(INDIRECT(CONCATENATE("'UNITCOST ITEMS (Data Entry)'!I",IFERROR(SUM(MATCH(A331,'UNITCOST ITEMS (Data Entry)'!$A$3:$A$504,0),2),""))),""))</f>
        <v/>
      </c>
      <c r="I331" s="153" t="str">
        <f ca="1">IF(K331=2,"",IF(IFERROR(INDIRECT(CONCATENATE("'UNITCOST ITEMS (Data Entry)'!J",IFERROR(SUM(MATCH(A331,'UNITCOST ITEMS (Data Entry)'!$A$3:$A$504,0),2),""))),"")=0,"",IFERROR(INDIRECT(CONCATENATE("'UNITCOST ITEMS (Data Entry)'!J",IFERROR(SUM(MATCH(A331,'UNITCOST ITEMS (Data Entry)'!$A$3:$A$504,0),2),""))),"")))</f>
        <v/>
      </c>
      <c r="J331" s="89"/>
      <c r="K331" s="149" t="str">
        <f ca="1">IF(IFERROR(INDIRECT(CONCATENATE("'UNITCOST ITEMS (Data Entry)'!C",IFERROR(SUM(MATCH(A331,'UNITCOST ITEMS (Data Entry)'!$A$3:$A$504,0),2),""))),"")=0,"",IFERROR(INDIRECT(CONCATENATE("'UNITCOST ITEMS (Data Entry)'!C",IFERROR(SUM(MATCH(A331,'UNITCOST ITEMS (Data Entry)'!$A$3:$A$504,0),2),""))),""))</f>
        <v/>
      </c>
      <c r="L331" s="85" t="str">
        <f t="shared" ca="1" si="10"/>
        <v/>
      </c>
    </row>
    <row r="332" spans="1:12" s="72" customFormat="1" ht="15" customHeight="1" x14ac:dyDescent="0.25">
      <c r="A332" s="148">
        <f t="shared" si="11"/>
        <v>324</v>
      </c>
      <c r="B332" s="156" t="str">
        <f ca="1">IF(IFERROR(INDIRECT(CONCATENATE("'UNITCOST ITEMS (Data Entry)'!D",IFERROR(SUM(MATCH(A332,'UNITCOST ITEMS (Data Entry)'!$A$3:$A$504,0),2),""))),"")=0,"",IFERROR(INDIRECT(CONCATENATE("'UNITCOST ITEMS (Data Entry)'!D",IFERROR(SUM(MATCH(A332,'UNITCOST ITEMS (Data Entry)'!$A$3:$A$504,0),2),""))),""))</f>
        <v/>
      </c>
      <c r="C332" s="236" t="str">
        <f ca="1">IF(IFERROR(INDIRECT(CONCATENATE("'UNITCOST ITEMS (Data Entry)'!E",IFERROR(SUM(MATCH(A332,'UNITCOST ITEMS (Data Entry)'!$A$3:$A$504,0),2),""))),"")=0,"",IFERROR(INDIRECT(CONCATENATE("'UNITCOST ITEMS (Data Entry)'!E",IFERROR(SUM(MATCH(A332,'UNITCOST ITEMS (Data Entry)'!$A$3:$A$504,0),2),""))),""))</f>
        <v/>
      </c>
      <c r="D332" s="237"/>
      <c r="E332" s="159" t="str">
        <f ca="1">IF(IFERROR(INDIRECT(CONCATENATE("'UNITCOST ITEMS (Data Entry)'!F",IFERROR(SUM(MATCH(A332,'UNITCOST ITEMS (Data Entry)'!$A$3:$A$504,0),2),""))),"")=0,"",IFERROR(INDIRECT(CONCATENATE("'UNITCOST ITEMS (Data Entry)'!F",IFERROR(SUM(MATCH(A332,'UNITCOST ITEMS (Data Entry)'!$A$3:$A$504,0),2),""))),""))</f>
        <v/>
      </c>
      <c r="F332" s="159" t="str">
        <f ca="1">IF(IFERROR(INDIRECT(CONCATENATE("'UNITCOST ITEMS (Data Entry)'!G",IFERROR(SUM(MATCH(A332,'UNITCOST ITEMS (Data Entry)'!$A$3:$A$504,0),2),""))),"")=0,"",IFERROR(INDIRECT(CONCATENATE("'UNITCOST ITEMS (Data Entry)'!G",IFERROR(SUM(MATCH(A332,'UNITCOST ITEMS (Data Entry)'!$A$3:$A$504,0),2),""))),""))</f>
        <v/>
      </c>
      <c r="G332" s="152" t="str">
        <f ca="1">IF(IFERROR(INDIRECT(CONCATENATE("'UNITCOST ITEMS (Data Entry)'!H",IFERROR(SUM(MATCH(A332,'UNITCOST ITEMS (Data Entry)'!$A$3:$A$504,0),2),""))),"")=0,"",IFERROR(INDIRECT(CONCATENATE("'UNITCOST ITEMS (Data Entry)'!H",IFERROR(SUM(MATCH(A332,'UNITCOST ITEMS (Data Entry)'!$A$3:$A$504,0),2),""))),""))</f>
        <v/>
      </c>
      <c r="H332" s="152" t="str">
        <f ca="1">IF(IFERROR(INDIRECT(CONCATENATE("'UNITCOST ITEMS (Data Entry)'!I",IFERROR(SUM(MATCH(A332,'UNITCOST ITEMS (Data Entry)'!$A$3:$A$504,0),2),""))),"")=0,"",IFERROR(INDIRECT(CONCATENATE("'UNITCOST ITEMS (Data Entry)'!I",IFERROR(SUM(MATCH(A332,'UNITCOST ITEMS (Data Entry)'!$A$3:$A$504,0),2),""))),""))</f>
        <v/>
      </c>
      <c r="I332" s="153" t="str">
        <f ca="1">IF(K332=2,"",IF(IFERROR(INDIRECT(CONCATENATE("'UNITCOST ITEMS (Data Entry)'!J",IFERROR(SUM(MATCH(A332,'UNITCOST ITEMS (Data Entry)'!$A$3:$A$504,0),2),""))),"")=0,"",IFERROR(INDIRECT(CONCATENATE("'UNITCOST ITEMS (Data Entry)'!J",IFERROR(SUM(MATCH(A332,'UNITCOST ITEMS (Data Entry)'!$A$3:$A$504,0),2),""))),"")))</f>
        <v/>
      </c>
      <c r="J332" s="89"/>
      <c r="K332" s="149" t="str">
        <f ca="1">IF(IFERROR(INDIRECT(CONCATENATE("'UNITCOST ITEMS (Data Entry)'!C",IFERROR(SUM(MATCH(A332,'UNITCOST ITEMS (Data Entry)'!$A$3:$A$504,0),2),""))),"")=0,"",IFERROR(INDIRECT(CONCATENATE("'UNITCOST ITEMS (Data Entry)'!C",IFERROR(SUM(MATCH(A332,'UNITCOST ITEMS (Data Entry)'!$A$3:$A$504,0),2),""))),""))</f>
        <v/>
      </c>
      <c r="L332" s="85" t="str">
        <f t="shared" ca="1" si="10"/>
        <v/>
      </c>
    </row>
    <row r="333" spans="1:12" s="72" customFormat="1" ht="15" customHeight="1" x14ac:dyDescent="0.25">
      <c r="A333" s="148">
        <f t="shared" si="11"/>
        <v>325</v>
      </c>
      <c r="B333" s="156" t="str">
        <f ca="1">IF(IFERROR(INDIRECT(CONCATENATE("'UNITCOST ITEMS (Data Entry)'!D",IFERROR(SUM(MATCH(A333,'UNITCOST ITEMS (Data Entry)'!$A$3:$A$504,0),2),""))),"")=0,"",IFERROR(INDIRECT(CONCATENATE("'UNITCOST ITEMS (Data Entry)'!D",IFERROR(SUM(MATCH(A333,'UNITCOST ITEMS (Data Entry)'!$A$3:$A$504,0),2),""))),""))</f>
        <v/>
      </c>
      <c r="C333" s="236" t="str">
        <f ca="1">IF(IFERROR(INDIRECT(CONCATENATE("'UNITCOST ITEMS (Data Entry)'!E",IFERROR(SUM(MATCH(A333,'UNITCOST ITEMS (Data Entry)'!$A$3:$A$504,0),2),""))),"")=0,"",IFERROR(INDIRECT(CONCATENATE("'UNITCOST ITEMS (Data Entry)'!E",IFERROR(SUM(MATCH(A333,'UNITCOST ITEMS (Data Entry)'!$A$3:$A$504,0),2),""))),""))</f>
        <v/>
      </c>
      <c r="D333" s="237"/>
      <c r="E333" s="159" t="str">
        <f ca="1">IF(IFERROR(INDIRECT(CONCATENATE("'UNITCOST ITEMS (Data Entry)'!F",IFERROR(SUM(MATCH(A333,'UNITCOST ITEMS (Data Entry)'!$A$3:$A$504,0),2),""))),"")=0,"",IFERROR(INDIRECT(CONCATENATE("'UNITCOST ITEMS (Data Entry)'!F",IFERROR(SUM(MATCH(A333,'UNITCOST ITEMS (Data Entry)'!$A$3:$A$504,0),2),""))),""))</f>
        <v/>
      </c>
      <c r="F333" s="159" t="str">
        <f ca="1">IF(IFERROR(INDIRECT(CONCATENATE("'UNITCOST ITEMS (Data Entry)'!G",IFERROR(SUM(MATCH(A333,'UNITCOST ITEMS (Data Entry)'!$A$3:$A$504,0),2),""))),"")=0,"",IFERROR(INDIRECT(CONCATENATE("'UNITCOST ITEMS (Data Entry)'!G",IFERROR(SUM(MATCH(A333,'UNITCOST ITEMS (Data Entry)'!$A$3:$A$504,0),2),""))),""))</f>
        <v/>
      </c>
      <c r="G333" s="152" t="str">
        <f ca="1">IF(IFERROR(INDIRECT(CONCATENATE("'UNITCOST ITEMS (Data Entry)'!H",IFERROR(SUM(MATCH(A333,'UNITCOST ITEMS (Data Entry)'!$A$3:$A$504,0),2),""))),"")=0,"",IFERROR(INDIRECT(CONCATENATE("'UNITCOST ITEMS (Data Entry)'!H",IFERROR(SUM(MATCH(A333,'UNITCOST ITEMS (Data Entry)'!$A$3:$A$504,0),2),""))),""))</f>
        <v/>
      </c>
      <c r="H333" s="152" t="str">
        <f ca="1">IF(IFERROR(INDIRECT(CONCATENATE("'UNITCOST ITEMS (Data Entry)'!I",IFERROR(SUM(MATCH(A333,'UNITCOST ITEMS (Data Entry)'!$A$3:$A$504,0),2),""))),"")=0,"",IFERROR(INDIRECT(CONCATENATE("'UNITCOST ITEMS (Data Entry)'!I",IFERROR(SUM(MATCH(A333,'UNITCOST ITEMS (Data Entry)'!$A$3:$A$504,0),2),""))),""))</f>
        <v/>
      </c>
      <c r="I333" s="153" t="str">
        <f ca="1">IF(K333=2,"",IF(IFERROR(INDIRECT(CONCATENATE("'UNITCOST ITEMS (Data Entry)'!J",IFERROR(SUM(MATCH(A333,'UNITCOST ITEMS (Data Entry)'!$A$3:$A$504,0),2),""))),"")=0,"",IFERROR(INDIRECT(CONCATENATE("'UNITCOST ITEMS (Data Entry)'!J",IFERROR(SUM(MATCH(A333,'UNITCOST ITEMS (Data Entry)'!$A$3:$A$504,0),2),""))),"")))</f>
        <v/>
      </c>
      <c r="J333" s="89"/>
      <c r="K333" s="149" t="str">
        <f ca="1">IF(IFERROR(INDIRECT(CONCATENATE("'UNITCOST ITEMS (Data Entry)'!C",IFERROR(SUM(MATCH(A333,'UNITCOST ITEMS (Data Entry)'!$A$3:$A$504,0),2),""))),"")=0,"",IFERROR(INDIRECT(CONCATENATE("'UNITCOST ITEMS (Data Entry)'!C",IFERROR(SUM(MATCH(A333,'UNITCOST ITEMS (Data Entry)'!$A$3:$A$504,0),2),""))),""))</f>
        <v/>
      </c>
      <c r="L333" s="85" t="str">
        <f t="shared" ca="1" si="10"/>
        <v/>
      </c>
    </row>
    <row r="334" spans="1:12" s="72" customFormat="1" ht="15" customHeight="1" x14ac:dyDescent="0.25">
      <c r="A334" s="148">
        <f t="shared" si="11"/>
        <v>326</v>
      </c>
      <c r="B334" s="156" t="str">
        <f ca="1">IF(IFERROR(INDIRECT(CONCATENATE("'UNITCOST ITEMS (Data Entry)'!D",IFERROR(SUM(MATCH(A334,'UNITCOST ITEMS (Data Entry)'!$A$3:$A$504,0),2),""))),"")=0,"",IFERROR(INDIRECT(CONCATENATE("'UNITCOST ITEMS (Data Entry)'!D",IFERROR(SUM(MATCH(A334,'UNITCOST ITEMS (Data Entry)'!$A$3:$A$504,0),2),""))),""))</f>
        <v/>
      </c>
      <c r="C334" s="236" t="str">
        <f ca="1">IF(IFERROR(INDIRECT(CONCATENATE("'UNITCOST ITEMS (Data Entry)'!E",IFERROR(SUM(MATCH(A334,'UNITCOST ITEMS (Data Entry)'!$A$3:$A$504,0),2),""))),"")=0,"",IFERROR(INDIRECT(CONCATENATE("'UNITCOST ITEMS (Data Entry)'!E",IFERROR(SUM(MATCH(A334,'UNITCOST ITEMS (Data Entry)'!$A$3:$A$504,0),2),""))),""))</f>
        <v/>
      </c>
      <c r="D334" s="237"/>
      <c r="E334" s="159" t="str">
        <f ca="1">IF(IFERROR(INDIRECT(CONCATENATE("'UNITCOST ITEMS (Data Entry)'!F",IFERROR(SUM(MATCH(A334,'UNITCOST ITEMS (Data Entry)'!$A$3:$A$504,0),2),""))),"")=0,"",IFERROR(INDIRECT(CONCATENATE("'UNITCOST ITEMS (Data Entry)'!F",IFERROR(SUM(MATCH(A334,'UNITCOST ITEMS (Data Entry)'!$A$3:$A$504,0),2),""))),""))</f>
        <v/>
      </c>
      <c r="F334" s="159" t="str">
        <f ca="1">IF(IFERROR(INDIRECT(CONCATENATE("'UNITCOST ITEMS (Data Entry)'!G",IFERROR(SUM(MATCH(A334,'UNITCOST ITEMS (Data Entry)'!$A$3:$A$504,0),2),""))),"")=0,"",IFERROR(INDIRECT(CONCATENATE("'UNITCOST ITEMS (Data Entry)'!G",IFERROR(SUM(MATCH(A334,'UNITCOST ITEMS (Data Entry)'!$A$3:$A$504,0),2),""))),""))</f>
        <v/>
      </c>
      <c r="G334" s="152" t="str">
        <f ca="1">IF(IFERROR(INDIRECT(CONCATENATE("'UNITCOST ITEMS (Data Entry)'!H",IFERROR(SUM(MATCH(A334,'UNITCOST ITEMS (Data Entry)'!$A$3:$A$504,0),2),""))),"")=0,"",IFERROR(INDIRECT(CONCATENATE("'UNITCOST ITEMS (Data Entry)'!H",IFERROR(SUM(MATCH(A334,'UNITCOST ITEMS (Data Entry)'!$A$3:$A$504,0),2),""))),""))</f>
        <v/>
      </c>
      <c r="H334" s="152" t="str">
        <f ca="1">IF(IFERROR(INDIRECT(CONCATENATE("'UNITCOST ITEMS (Data Entry)'!I",IFERROR(SUM(MATCH(A334,'UNITCOST ITEMS (Data Entry)'!$A$3:$A$504,0),2),""))),"")=0,"",IFERROR(INDIRECT(CONCATENATE("'UNITCOST ITEMS (Data Entry)'!I",IFERROR(SUM(MATCH(A334,'UNITCOST ITEMS (Data Entry)'!$A$3:$A$504,0),2),""))),""))</f>
        <v/>
      </c>
      <c r="I334" s="153" t="str">
        <f ca="1">IF(K334=2,"",IF(IFERROR(INDIRECT(CONCATENATE("'UNITCOST ITEMS (Data Entry)'!J",IFERROR(SUM(MATCH(A334,'UNITCOST ITEMS (Data Entry)'!$A$3:$A$504,0),2),""))),"")=0,"",IFERROR(INDIRECT(CONCATENATE("'UNITCOST ITEMS (Data Entry)'!J",IFERROR(SUM(MATCH(A334,'UNITCOST ITEMS (Data Entry)'!$A$3:$A$504,0),2),""))),"")))</f>
        <v/>
      </c>
      <c r="J334" s="89"/>
      <c r="K334" s="149" t="str">
        <f ca="1">IF(IFERROR(INDIRECT(CONCATENATE("'UNITCOST ITEMS (Data Entry)'!C",IFERROR(SUM(MATCH(A334,'UNITCOST ITEMS (Data Entry)'!$A$3:$A$504,0),2),""))),"")=0,"",IFERROR(INDIRECT(CONCATENATE("'UNITCOST ITEMS (Data Entry)'!C",IFERROR(SUM(MATCH(A334,'UNITCOST ITEMS (Data Entry)'!$A$3:$A$504,0),2),""))),""))</f>
        <v/>
      </c>
      <c r="L334" s="85" t="str">
        <f t="shared" ca="1" si="10"/>
        <v/>
      </c>
    </row>
    <row r="335" spans="1:12" s="72" customFormat="1" ht="15" customHeight="1" x14ac:dyDescent="0.25">
      <c r="A335" s="148">
        <f t="shared" si="11"/>
        <v>327</v>
      </c>
      <c r="B335" s="156" t="str">
        <f ca="1">IF(IFERROR(INDIRECT(CONCATENATE("'UNITCOST ITEMS (Data Entry)'!D",IFERROR(SUM(MATCH(A335,'UNITCOST ITEMS (Data Entry)'!$A$3:$A$504,0),2),""))),"")=0,"",IFERROR(INDIRECT(CONCATENATE("'UNITCOST ITEMS (Data Entry)'!D",IFERROR(SUM(MATCH(A335,'UNITCOST ITEMS (Data Entry)'!$A$3:$A$504,0),2),""))),""))</f>
        <v/>
      </c>
      <c r="C335" s="236" t="str">
        <f ca="1">IF(IFERROR(INDIRECT(CONCATENATE("'UNITCOST ITEMS (Data Entry)'!E",IFERROR(SUM(MATCH(A335,'UNITCOST ITEMS (Data Entry)'!$A$3:$A$504,0),2),""))),"")=0,"",IFERROR(INDIRECT(CONCATENATE("'UNITCOST ITEMS (Data Entry)'!E",IFERROR(SUM(MATCH(A335,'UNITCOST ITEMS (Data Entry)'!$A$3:$A$504,0),2),""))),""))</f>
        <v/>
      </c>
      <c r="D335" s="237"/>
      <c r="E335" s="159" t="str">
        <f ca="1">IF(IFERROR(INDIRECT(CONCATENATE("'UNITCOST ITEMS (Data Entry)'!F",IFERROR(SUM(MATCH(A335,'UNITCOST ITEMS (Data Entry)'!$A$3:$A$504,0),2),""))),"")=0,"",IFERROR(INDIRECT(CONCATENATE("'UNITCOST ITEMS (Data Entry)'!F",IFERROR(SUM(MATCH(A335,'UNITCOST ITEMS (Data Entry)'!$A$3:$A$504,0),2),""))),""))</f>
        <v/>
      </c>
      <c r="F335" s="159" t="str">
        <f ca="1">IF(IFERROR(INDIRECT(CONCATENATE("'UNITCOST ITEMS (Data Entry)'!G",IFERROR(SUM(MATCH(A335,'UNITCOST ITEMS (Data Entry)'!$A$3:$A$504,0),2),""))),"")=0,"",IFERROR(INDIRECT(CONCATENATE("'UNITCOST ITEMS (Data Entry)'!G",IFERROR(SUM(MATCH(A335,'UNITCOST ITEMS (Data Entry)'!$A$3:$A$504,0),2),""))),""))</f>
        <v/>
      </c>
      <c r="G335" s="152" t="str">
        <f ca="1">IF(IFERROR(INDIRECT(CONCATENATE("'UNITCOST ITEMS (Data Entry)'!H",IFERROR(SUM(MATCH(A335,'UNITCOST ITEMS (Data Entry)'!$A$3:$A$504,0),2),""))),"")=0,"",IFERROR(INDIRECT(CONCATENATE("'UNITCOST ITEMS (Data Entry)'!H",IFERROR(SUM(MATCH(A335,'UNITCOST ITEMS (Data Entry)'!$A$3:$A$504,0),2),""))),""))</f>
        <v/>
      </c>
      <c r="H335" s="152" t="str">
        <f ca="1">IF(IFERROR(INDIRECT(CONCATENATE("'UNITCOST ITEMS (Data Entry)'!I",IFERROR(SUM(MATCH(A335,'UNITCOST ITEMS (Data Entry)'!$A$3:$A$504,0),2),""))),"")=0,"",IFERROR(INDIRECT(CONCATENATE("'UNITCOST ITEMS (Data Entry)'!I",IFERROR(SUM(MATCH(A335,'UNITCOST ITEMS (Data Entry)'!$A$3:$A$504,0),2),""))),""))</f>
        <v/>
      </c>
      <c r="I335" s="153" t="str">
        <f ca="1">IF(K335=2,"",IF(IFERROR(INDIRECT(CONCATENATE("'UNITCOST ITEMS (Data Entry)'!J",IFERROR(SUM(MATCH(A335,'UNITCOST ITEMS (Data Entry)'!$A$3:$A$504,0),2),""))),"")=0,"",IFERROR(INDIRECT(CONCATENATE("'UNITCOST ITEMS (Data Entry)'!J",IFERROR(SUM(MATCH(A335,'UNITCOST ITEMS (Data Entry)'!$A$3:$A$504,0),2),""))),"")))</f>
        <v/>
      </c>
      <c r="J335" s="89"/>
      <c r="K335" s="149" t="str">
        <f ca="1">IF(IFERROR(INDIRECT(CONCATENATE("'UNITCOST ITEMS (Data Entry)'!C",IFERROR(SUM(MATCH(A335,'UNITCOST ITEMS (Data Entry)'!$A$3:$A$504,0),2),""))),"")=0,"",IFERROR(INDIRECT(CONCATENATE("'UNITCOST ITEMS (Data Entry)'!C",IFERROR(SUM(MATCH(A335,'UNITCOST ITEMS (Data Entry)'!$A$3:$A$504,0),2),""))),""))</f>
        <v/>
      </c>
      <c r="L335" s="85" t="str">
        <f t="shared" ca="1" si="10"/>
        <v/>
      </c>
    </row>
    <row r="336" spans="1:12" s="72" customFormat="1" ht="15" customHeight="1" x14ac:dyDescent="0.25">
      <c r="A336" s="148">
        <f t="shared" si="11"/>
        <v>328</v>
      </c>
      <c r="B336" s="156" t="str">
        <f ca="1">IF(IFERROR(INDIRECT(CONCATENATE("'UNITCOST ITEMS (Data Entry)'!D",IFERROR(SUM(MATCH(A336,'UNITCOST ITEMS (Data Entry)'!$A$3:$A$504,0),2),""))),"")=0,"",IFERROR(INDIRECT(CONCATENATE("'UNITCOST ITEMS (Data Entry)'!D",IFERROR(SUM(MATCH(A336,'UNITCOST ITEMS (Data Entry)'!$A$3:$A$504,0),2),""))),""))</f>
        <v/>
      </c>
      <c r="C336" s="236" t="str">
        <f ca="1">IF(IFERROR(INDIRECT(CONCATENATE("'UNITCOST ITEMS (Data Entry)'!E",IFERROR(SUM(MATCH(A336,'UNITCOST ITEMS (Data Entry)'!$A$3:$A$504,0),2),""))),"")=0,"",IFERROR(INDIRECT(CONCATENATE("'UNITCOST ITEMS (Data Entry)'!E",IFERROR(SUM(MATCH(A336,'UNITCOST ITEMS (Data Entry)'!$A$3:$A$504,0),2),""))),""))</f>
        <v/>
      </c>
      <c r="D336" s="237"/>
      <c r="E336" s="159" t="str">
        <f ca="1">IF(IFERROR(INDIRECT(CONCATENATE("'UNITCOST ITEMS (Data Entry)'!F",IFERROR(SUM(MATCH(A336,'UNITCOST ITEMS (Data Entry)'!$A$3:$A$504,0),2),""))),"")=0,"",IFERROR(INDIRECT(CONCATENATE("'UNITCOST ITEMS (Data Entry)'!F",IFERROR(SUM(MATCH(A336,'UNITCOST ITEMS (Data Entry)'!$A$3:$A$504,0),2),""))),""))</f>
        <v/>
      </c>
      <c r="F336" s="159" t="str">
        <f ca="1">IF(IFERROR(INDIRECT(CONCATENATE("'UNITCOST ITEMS (Data Entry)'!G",IFERROR(SUM(MATCH(A336,'UNITCOST ITEMS (Data Entry)'!$A$3:$A$504,0),2),""))),"")=0,"",IFERROR(INDIRECT(CONCATENATE("'UNITCOST ITEMS (Data Entry)'!G",IFERROR(SUM(MATCH(A336,'UNITCOST ITEMS (Data Entry)'!$A$3:$A$504,0),2),""))),""))</f>
        <v/>
      </c>
      <c r="G336" s="152" t="str">
        <f ca="1">IF(IFERROR(INDIRECT(CONCATENATE("'UNITCOST ITEMS (Data Entry)'!H",IFERROR(SUM(MATCH(A336,'UNITCOST ITEMS (Data Entry)'!$A$3:$A$504,0),2),""))),"")=0,"",IFERROR(INDIRECT(CONCATENATE("'UNITCOST ITEMS (Data Entry)'!H",IFERROR(SUM(MATCH(A336,'UNITCOST ITEMS (Data Entry)'!$A$3:$A$504,0),2),""))),""))</f>
        <v/>
      </c>
      <c r="H336" s="152" t="str">
        <f ca="1">IF(IFERROR(INDIRECT(CONCATENATE("'UNITCOST ITEMS (Data Entry)'!I",IFERROR(SUM(MATCH(A336,'UNITCOST ITEMS (Data Entry)'!$A$3:$A$504,0),2),""))),"")=0,"",IFERROR(INDIRECT(CONCATENATE("'UNITCOST ITEMS (Data Entry)'!I",IFERROR(SUM(MATCH(A336,'UNITCOST ITEMS (Data Entry)'!$A$3:$A$504,0),2),""))),""))</f>
        <v/>
      </c>
      <c r="I336" s="153" t="str">
        <f ca="1">IF(K336=2,"",IF(IFERROR(INDIRECT(CONCATENATE("'UNITCOST ITEMS (Data Entry)'!J",IFERROR(SUM(MATCH(A336,'UNITCOST ITEMS (Data Entry)'!$A$3:$A$504,0),2),""))),"")=0,"",IFERROR(INDIRECT(CONCATENATE("'UNITCOST ITEMS (Data Entry)'!J",IFERROR(SUM(MATCH(A336,'UNITCOST ITEMS (Data Entry)'!$A$3:$A$504,0),2),""))),"")))</f>
        <v/>
      </c>
      <c r="J336" s="89"/>
      <c r="K336" s="149" t="str">
        <f ca="1">IF(IFERROR(INDIRECT(CONCATENATE("'UNITCOST ITEMS (Data Entry)'!C",IFERROR(SUM(MATCH(A336,'UNITCOST ITEMS (Data Entry)'!$A$3:$A$504,0),2),""))),"")=0,"",IFERROR(INDIRECT(CONCATENATE("'UNITCOST ITEMS (Data Entry)'!C",IFERROR(SUM(MATCH(A336,'UNITCOST ITEMS (Data Entry)'!$A$3:$A$504,0),2),""))),""))</f>
        <v/>
      </c>
      <c r="L336" s="85" t="str">
        <f t="shared" ca="1" si="10"/>
        <v/>
      </c>
    </row>
    <row r="337" spans="1:12" s="72" customFormat="1" ht="15" customHeight="1" x14ac:dyDescent="0.25">
      <c r="A337" s="148">
        <f t="shared" si="11"/>
        <v>329</v>
      </c>
      <c r="B337" s="156" t="str">
        <f ca="1">IF(IFERROR(INDIRECT(CONCATENATE("'UNITCOST ITEMS (Data Entry)'!D",IFERROR(SUM(MATCH(A337,'UNITCOST ITEMS (Data Entry)'!$A$3:$A$504,0),2),""))),"")=0,"",IFERROR(INDIRECT(CONCATENATE("'UNITCOST ITEMS (Data Entry)'!D",IFERROR(SUM(MATCH(A337,'UNITCOST ITEMS (Data Entry)'!$A$3:$A$504,0),2),""))),""))</f>
        <v/>
      </c>
      <c r="C337" s="236" t="str">
        <f ca="1">IF(IFERROR(INDIRECT(CONCATENATE("'UNITCOST ITEMS (Data Entry)'!E",IFERROR(SUM(MATCH(A337,'UNITCOST ITEMS (Data Entry)'!$A$3:$A$504,0),2),""))),"")=0,"",IFERROR(INDIRECT(CONCATENATE("'UNITCOST ITEMS (Data Entry)'!E",IFERROR(SUM(MATCH(A337,'UNITCOST ITEMS (Data Entry)'!$A$3:$A$504,0),2),""))),""))</f>
        <v/>
      </c>
      <c r="D337" s="237"/>
      <c r="E337" s="159" t="str">
        <f ca="1">IF(IFERROR(INDIRECT(CONCATENATE("'UNITCOST ITEMS (Data Entry)'!F",IFERROR(SUM(MATCH(A337,'UNITCOST ITEMS (Data Entry)'!$A$3:$A$504,0),2),""))),"")=0,"",IFERROR(INDIRECT(CONCATENATE("'UNITCOST ITEMS (Data Entry)'!F",IFERROR(SUM(MATCH(A337,'UNITCOST ITEMS (Data Entry)'!$A$3:$A$504,0),2),""))),""))</f>
        <v/>
      </c>
      <c r="F337" s="159" t="str">
        <f ca="1">IF(IFERROR(INDIRECT(CONCATENATE("'UNITCOST ITEMS (Data Entry)'!G",IFERROR(SUM(MATCH(A337,'UNITCOST ITEMS (Data Entry)'!$A$3:$A$504,0),2),""))),"")=0,"",IFERROR(INDIRECT(CONCATENATE("'UNITCOST ITEMS (Data Entry)'!G",IFERROR(SUM(MATCH(A337,'UNITCOST ITEMS (Data Entry)'!$A$3:$A$504,0),2),""))),""))</f>
        <v/>
      </c>
      <c r="G337" s="152" t="str">
        <f ca="1">IF(IFERROR(INDIRECT(CONCATENATE("'UNITCOST ITEMS (Data Entry)'!H",IFERROR(SUM(MATCH(A337,'UNITCOST ITEMS (Data Entry)'!$A$3:$A$504,0),2),""))),"")=0,"",IFERROR(INDIRECT(CONCATENATE("'UNITCOST ITEMS (Data Entry)'!H",IFERROR(SUM(MATCH(A337,'UNITCOST ITEMS (Data Entry)'!$A$3:$A$504,0),2),""))),""))</f>
        <v/>
      </c>
      <c r="H337" s="152" t="str">
        <f ca="1">IF(IFERROR(INDIRECT(CONCATENATE("'UNITCOST ITEMS (Data Entry)'!I",IFERROR(SUM(MATCH(A337,'UNITCOST ITEMS (Data Entry)'!$A$3:$A$504,0),2),""))),"")=0,"",IFERROR(INDIRECT(CONCATENATE("'UNITCOST ITEMS (Data Entry)'!I",IFERROR(SUM(MATCH(A337,'UNITCOST ITEMS (Data Entry)'!$A$3:$A$504,0),2),""))),""))</f>
        <v/>
      </c>
      <c r="I337" s="153" t="str">
        <f ca="1">IF(K337=2,"",IF(IFERROR(INDIRECT(CONCATENATE("'UNITCOST ITEMS (Data Entry)'!J",IFERROR(SUM(MATCH(A337,'UNITCOST ITEMS (Data Entry)'!$A$3:$A$504,0),2),""))),"")=0,"",IFERROR(INDIRECT(CONCATENATE("'UNITCOST ITEMS (Data Entry)'!J",IFERROR(SUM(MATCH(A337,'UNITCOST ITEMS (Data Entry)'!$A$3:$A$504,0),2),""))),"")))</f>
        <v/>
      </c>
      <c r="J337" s="89"/>
      <c r="K337" s="149" t="str">
        <f ca="1">IF(IFERROR(INDIRECT(CONCATENATE("'UNITCOST ITEMS (Data Entry)'!C",IFERROR(SUM(MATCH(A337,'UNITCOST ITEMS (Data Entry)'!$A$3:$A$504,0),2),""))),"")=0,"",IFERROR(INDIRECT(CONCATENATE("'UNITCOST ITEMS (Data Entry)'!C",IFERROR(SUM(MATCH(A337,'UNITCOST ITEMS (Data Entry)'!$A$3:$A$504,0),2),""))),""))</f>
        <v/>
      </c>
      <c r="L337" s="85" t="str">
        <f t="shared" ca="1" si="10"/>
        <v/>
      </c>
    </row>
    <row r="338" spans="1:12" s="72" customFormat="1" ht="15" customHeight="1" x14ac:dyDescent="0.25">
      <c r="A338" s="148">
        <f t="shared" si="11"/>
        <v>330</v>
      </c>
      <c r="B338" s="156" t="str">
        <f ca="1">IF(IFERROR(INDIRECT(CONCATENATE("'UNITCOST ITEMS (Data Entry)'!D",IFERROR(SUM(MATCH(A338,'UNITCOST ITEMS (Data Entry)'!$A$3:$A$504,0),2),""))),"")=0,"",IFERROR(INDIRECT(CONCATENATE("'UNITCOST ITEMS (Data Entry)'!D",IFERROR(SUM(MATCH(A338,'UNITCOST ITEMS (Data Entry)'!$A$3:$A$504,0),2),""))),""))</f>
        <v/>
      </c>
      <c r="C338" s="236" t="str">
        <f ca="1">IF(IFERROR(INDIRECT(CONCATENATE("'UNITCOST ITEMS (Data Entry)'!E",IFERROR(SUM(MATCH(A338,'UNITCOST ITEMS (Data Entry)'!$A$3:$A$504,0),2),""))),"")=0,"",IFERROR(INDIRECT(CONCATENATE("'UNITCOST ITEMS (Data Entry)'!E",IFERROR(SUM(MATCH(A338,'UNITCOST ITEMS (Data Entry)'!$A$3:$A$504,0),2),""))),""))</f>
        <v/>
      </c>
      <c r="D338" s="237"/>
      <c r="E338" s="159" t="str">
        <f ca="1">IF(IFERROR(INDIRECT(CONCATENATE("'UNITCOST ITEMS (Data Entry)'!F",IFERROR(SUM(MATCH(A338,'UNITCOST ITEMS (Data Entry)'!$A$3:$A$504,0),2),""))),"")=0,"",IFERROR(INDIRECT(CONCATENATE("'UNITCOST ITEMS (Data Entry)'!F",IFERROR(SUM(MATCH(A338,'UNITCOST ITEMS (Data Entry)'!$A$3:$A$504,0),2),""))),""))</f>
        <v/>
      </c>
      <c r="F338" s="159" t="str">
        <f ca="1">IF(IFERROR(INDIRECT(CONCATENATE("'UNITCOST ITEMS (Data Entry)'!G",IFERROR(SUM(MATCH(A338,'UNITCOST ITEMS (Data Entry)'!$A$3:$A$504,0),2),""))),"")=0,"",IFERROR(INDIRECT(CONCATENATE("'UNITCOST ITEMS (Data Entry)'!G",IFERROR(SUM(MATCH(A338,'UNITCOST ITEMS (Data Entry)'!$A$3:$A$504,0),2),""))),""))</f>
        <v/>
      </c>
      <c r="G338" s="152" t="str">
        <f ca="1">IF(IFERROR(INDIRECT(CONCATENATE("'UNITCOST ITEMS (Data Entry)'!H",IFERROR(SUM(MATCH(A338,'UNITCOST ITEMS (Data Entry)'!$A$3:$A$504,0),2),""))),"")=0,"",IFERROR(INDIRECT(CONCATENATE("'UNITCOST ITEMS (Data Entry)'!H",IFERROR(SUM(MATCH(A338,'UNITCOST ITEMS (Data Entry)'!$A$3:$A$504,0),2),""))),""))</f>
        <v/>
      </c>
      <c r="H338" s="152" t="str">
        <f ca="1">IF(IFERROR(INDIRECT(CONCATENATE("'UNITCOST ITEMS (Data Entry)'!I",IFERROR(SUM(MATCH(A338,'UNITCOST ITEMS (Data Entry)'!$A$3:$A$504,0),2),""))),"")=0,"",IFERROR(INDIRECT(CONCATENATE("'UNITCOST ITEMS (Data Entry)'!I",IFERROR(SUM(MATCH(A338,'UNITCOST ITEMS (Data Entry)'!$A$3:$A$504,0),2),""))),""))</f>
        <v/>
      </c>
      <c r="I338" s="153" t="str">
        <f ca="1">IF(K338=2,"",IF(IFERROR(INDIRECT(CONCATENATE("'UNITCOST ITEMS (Data Entry)'!J",IFERROR(SUM(MATCH(A338,'UNITCOST ITEMS (Data Entry)'!$A$3:$A$504,0),2),""))),"")=0,"",IFERROR(INDIRECT(CONCATENATE("'UNITCOST ITEMS (Data Entry)'!J",IFERROR(SUM(MATCH(A338,'UNITCOST ITEMS (Data Entry)'!$A$3:$A$504,0),2),""))),"")))</f>
        <v/>
      </c>
      <c r="J338" s="89"/>
      <c r="K338" s="149" t="str">
        <f ca="1">IF(IFERROR(INDIRECT(CONCATENATE("'UNITCOST ITEMS (Data Entry)'!C",IFERROR(SUM(MATCH(A338,'UNITCOST ITEMS (Data Entry)'!$A$3:$A$504,0),2),""))),"")=0,"",IFERROR(INDIRECT(CONCATENATE("'UNITCOST ITEMS (Data Entry)'!C",IFERROR(SUM(MATCH(A338,'UNITCOST ITEMS (Data Entry)'!$A$3:$A$504,0),2),""))),""))</f>
        <v/>
      </c>
      <c r="L338" s="85" t="str">
        <f t="shared" ca="1" si="10"/>
        <v/>
      </c>
    </row>
    <row r="339" spans="1:12" s="72" customFormat="1" ht="15" customHeight="1" x14ac:dyDescent="0.25">
      <c r="A339" s="148">
        <f t="shared" si="11"/>
        <v>331</v>
      </c>
      <c r="B339" s="156" t="str">
        <f ca="1">IF(IFERROR(INDIRECT(CONCATENATE("'UNITCOST ITEMS (Data Entry)'!D",IFERROR(SUM(MATCH(A339,'UNITCOST ITEMS (Data Entry)'!$A$3:$A$504,0),2),""))),"")=0,"",IFERROR(INDIRECT(CONCATENATE("'UNITCOST ITEMS (Data Entry)'!D",IFERROR(SUM(MATCH(A339,'UNITCOST ITEMS (Data Entry)'!$A$3:$A$504,0),2),""))),""))</f>
        <v/>
      </c>
      <c r="C339" s="236" t="str">
        <f ca="1">IF(IFERROR(INDIRECT(CONCATENATE("'UNITCOST ITEMS (Data Entry)'!E",IFERROR(SUM(MATCH(A339,'UNITCOST ITEMS (Data Entry)'!$A$3:$A$504,0),2),""))),"")=0,"",IFERROR(INDIRECT(CONCATENATE("'UNITCOST ITEMS (Data Entry)'!E",IFERROR(SUM(MATCH(A339,'UNITCOST ITEMS (Data Entry)'!$A$3:$A$504,0),2),""))),""))</f>
        <v/>
      </c>
      <c r="D339" s="237"/>
      <c r="E339" s="159" t="str">
        <f ca="1">IF(IFERROR(INDIRECT(CONCATENATE("'UNITCOST ITEMS (Data Entry)'!F",IFERROR(SUM(MATCH(A339,'UNITCOST ITEMS (Data Entry)'!$A$3:$A$504,0),2),""))),"")=0,"",IFERROR(INDIRECT(CONCATENATE("'UNITCOST ITEMS (Data Entry)'!F",IFERROR(SUM(MATCH(A339,'UNITCOST ITEMS (Data Entry)'!$A$3:$A$504,0),2),""))),""))</f>
        <v/>
      </c>
      <c r="F339" s="159" t="str">
        <f ca="1">IF(IFERROR(INDIRECT(CONCATENATE("'UNITCOST ITEMS (Data Entry)'!G",IFERROR(SUM(MATCH(A339,'UNITCOST ITEMS (Data Entry)'!$A$3:$A$504,0),2),""))),"")=0,"",IFERROR(INDIRECT(CONCATENATE("'UNITCOST ITEMS (Data Entry)'!G",IFERROR(SUM(MATCH(A339,'UNITCOST ITEMS (Data Entry)'!$A$3:$A$504,0),2),""))),""))</f>
        <v/>
      </c>
      <c r="G339" s="152" t="str">
        <f ca="1">IF(IFERROR(INDIRECT(CONCATENATE("'UNITCOST ITEMS (Data Entry)'!H",IFERROR(SUM(MATCH(A339,'UNITCOST ITEMS (Data Entry)'!$A$3:$A$504,0),2),""))),"")=0,"",IFERROR(INDIRECT(CONCATENATE("'UNITCOST ITEMS (Data Entry)'!H",IFERROR(SUM(MATCH(A339,'UNITCOST ITEMS (Data Entry)'!$A$3:$A$504,0),2),""))),""))</f>
        <v/>
      </c>
      <c r="H339" s="152" t="str">
        <f ca="1">IF(IFERROR(INDIRECT(CONCATENATE("'UNITCOST ITEMS (Data Entry)'!I",IFERROR(SUM(MATCH(A339,'UNITCOST ITEMS (Data Entry)'!$A$3:$A$504,0),2),""))),"")=0,"",IFERROR(INDIRECT(CONCATENATE("'UNITCOST ITEMS (Data Entry)'!I",IFERROR(SUM(MATCH(A339,'UNITCOST ITEMS (Data Entry)'!$A$3:$A$504,0),2),""))),""))</f>
        <v/>
      </c>
      <c r="I339" s="153" t="str">
        <f ca="1">IF(K339=2,"",IF(IFERROR(INDIRECT(CONCATENATE("'UNITCOST ITEMS (Data Entry)'!J",IFERROR(SUM(MATCH(A339,'UNITCOST ITEMS (Data Entry)'!$A$3:$A$504,0),2),""))),"")=0,"",IFERROR(INDIRECT(CONCATENATE("'UNITCOST ITEMS (Data Entry)'!J",IFERROR(SUM(MATCH(A339,'UNITCOST ITEMS (Data Entry)'!$A$3:$A$504,0),2),""))),"")))</f>
        <v/>
      </c>
      <c r="J339" s="89"/>
      <c r="K339" s="149" t="str">
        <f ca="1">IF(IFERROR(INDIRECT(CONCATENATE("'UNITCOST ITEMS (Data Entry)'!C",IFERROR(SUM(MATCH(A339,'UNITCOST ITEMS (Data Entry)'!$A$3:$A$504,0),2),""))),"")=0,"",IFERROR(INDIRECT(CONCATENATE("'UNITCOST ITEMS (Data Entry)'!C",IFERROR(SUM(MATCH(A339,'UNITCOST ITEMS (Data Entry)'!$A$3:$A$504,0),2),""))),""))</f>
        <v/>
      </c>
      <c r="L339" s="85" t="str">
        <f t="shared" ca="1" si="10"/>
        <v/>
      </c>
    </row>
    <row r="340" spans="1:12" s="72" customFormat="1" ht="15" customHeight="1" x14ac:dyDescent="0.25">
      <c r="A340" s="148">
        <f t="shared" si="11"/>
        <v>332</v>
      </c>
      <c r="B340" s="156" t="str">
        <f ca="1">IF(IFERROR(INDIRECT(CONCATENATE("'UNITCOST ITEMS (Data Entry)'!D",IFERROR(SUM(MATCH(A340,'UNITCOST ITEMS (Data Entry)'!$A$3:$A$504,0),2),""))),"")=0,"",IFERROR(INDIRECT(CONCATENATE("'UNITCOST ITEMS (Data Entry)'!D",IFERROR(SUM(MATCH(A340,'UNITCOST ITEMS (Data Entry)'!$A$3:$A$504,0),2),""))),""))</f>
        <v/>
      </c>
      <c r="C340" s="236" t="str">
        <f ca="1">IF(IFERROR(INDIRECT(CONCATENATE("'UNITCOST ITEMS (Data Entry)'!E",IFERROR(SUM(MATCH(A340,'UNITCOST ITEMS (Data Entry)'!$A$3:$A$504,0),2),""))),"")=0,"",IFERROR(INDIRECT(CONCATENATE("'UNITCOST ITEMS (Data Entry)'!E",IFERROR(SUM(MATCH(A340,'UNITCOST ITEMS (Data Entry)'!$A$3:$A$504,0),2),""))),""))</f>
        <v/>
      </c>
      <c r="D340" s="237"/>
      <c r="E340" s="159" t="str">
        <f ca="1">IF(IFERROR(INDIRECT(CONCATENATE("'UNITCOST ITEMS (Data Entry)'!F",IFERROR(SUM(MATCH(A340,'UNITCOST ITEMS (Data Entry)'!$A$3:$A$504,0),2),""))),"")=0,"",IFERROR(INDIRECT(CONCATENATE("'UNITCOST ITEMS (Data Entry)'!F",IFERROR(SUM(MATCH(A340,'UNITCOST ITEMS (Data Entry)'!$A$3:$A$504,0),2),""))),""))</f>
        <v/>
      </c>
      <c r="F340" s="159" t="str">
        <f ca="1">IF(IFERROR(INDIRECT(CONCATENATE("'UNITCOST ITEMS (Data Entry)'!G",IFERROR(SUM(MATCH(A340,'UNITCOST ITEMS (Data Entry)'!$A$3:$A$504,0),2),""))),"")=0,"",IFERROR(INDIRECT(CONCATENATE("'UNITCOST ITEMS (Data Entry)'!G",IFERROR(SUM(MATCH(A340,'UNITCOST ITEMS (Data Entry)'!$A$3:$A$504,0),2),""))),""))</f>
        <v/>
      </c>
      <c r="G340" s="152" t="str">
        <f ca="1">IF(IFERROR(INDIRECT(CONCATENATE("'UNITCOST ITEMS (Data Entry)'!H",IFERROR(SUM(MATCH(A340,'UNITCOST ITEMS (Data Entry)'!$A$3:$A$504,0),2),""))),"")=0,"",IFERROR(INDIRECT(CONCATENATE("'UNITCOST ITEMS (Data Entry)'!H",IFERROR(SUM(MATCH(A340,'UNITCOST ITEMS (Data Entry)'!$A$3:$A$504,0),2),""))),""))</f>
        <v/>
      </c>
      <c r="H340" s="152" t="str">
        <f ca="1">IF(IFERROR(INDIRECT(CONCATENATE("'UNITCOST ITEMS (Data Entry)'!I",IFERROR(SUM(MATCH(A340,'UNITCOST ITEMS (Data Entry)'!$A$3:$A$504,0),2),""))),"")=0,"",IFERROR(INDIRECT(CONCATENATE("'UNITCOST ITEMS (Data Entry)'!I",IFERROR(SUM(MATCH(A340,'UNITCOST ITEMS (Data Entry)'!$A$3:$A$504,0),2),""))),""))</f>
        <v/>
      </c>
      <c r="I340" s="153" t="str">
        <f ca="1">IF(K340=2,"",IF(IFERROR(INDIRECT(CONCATENATE("'UNITCOST ITEMS (Data Entry)'!J",IFERROR(SUM(MATCH(A340,'UNITCOST ITEMS (Data Entry)'!$A$3:$A$504,0),2),""))),"")=0,"",IFERROR(INDIRECT(CONCATENATE("'UNITCOST ITEMS (Data Entry)'!J",IFERROR(SUM(MATCH(A340,'UNITCOST ITEMS (Data Entry)'!$A$3:$A$504,0),2),""))),"")))</f>
        <v/>
      </c>
      <c r="J340" s="89"/>
      <c r="K340" s="149" t="str">
        <f ca="1">IF(IFERROR(INDIRECT(CONCATENATE("'UNITCOST ITEMS (Data Entry)'!C",IFERROR(SUM(MATCH(A340,'UNITCOST ITEMS (Data Entry)'!$A$3:$A$504,0),2),""))),"")=0,"",IFERROR(INDIRECT(CONCATENATE("'UNITCOST ITEMS (Data Entry)'!C",IFERROR(SUM(MATCH(A340,'UNITCOST ITEMS (Data Entry)'!$A$3:$A$504,0),2),""))),""))</f>
        <v/>
      </c>
      <c r="L340" s="85" t="str">
        <f t="shared" ca="1" si="10"/>
        <v/>
      </c>
    </row>
    <row r="341" spans="1:12" s="72" customFormat="1" ht="15" customHeight="1" x14ac:dyDescent="0.25">
      <c r="A341" s="148">
        <f t="shared" si="11"/>
        <v>333</v>
      </c>
      <c r="B341" s="156" t="str">
        <f ca="1">IF(IFERROR(INDIRECT(CONCATENATE("'UNITCOST ITEMS (Data Entry)'!D",IFERROR(SUM(MATCH(A341,'UNITCOST ITEMS (Data Entry)'!$A$3:$A$504,0),2),""))),"")=0,"",IFERROR(INDIRECT(CONCATENATE("'UNITCOST ITEMS (Data Entry)'!D",IFERROR(SUM(MATCH(A341,'UNITCOST ITEMS (Data Entry)'!$A$3:$A$504,0),2),""))),""))</f>
        <v/>
      </c>
      <c r="C341" s="236" t="str">
        <f ca="1">IF(IFERROR(INDIRECT(CONCATENATE("'UNITCOST ITEMS (Data Entry)'!E",IFERROR(SUM(MATCH(A341,'UNITCOST ITEMS (Data Entry)'!$A$3:$A$504,0),2),""))),"")=0,"",IFERROR(INDIRECT(CONCATENATE("'UNITCOST ITEMS (Data Entry)'!E",IFERROR(SUM(MATCH(A341,'UNITCOST ITEMS (Data Entry)'!$A$3:$A$504,0),2),""))),""))</f>
        <v/>
      </c>
      <c r="D341" s="237"/>
      <c r="E341" s="159" t="str">
        <f ca="1">IF(IFERROR(INDIRECT(CONCATENATE("'UNITCOST ITEMS (Data Entry)'!F",IFERROR(SUM(MATCH(A341,'UNITCOST ITEMS (Data Entry)'!$A$3:$A$504,0),2),""))),"")=0,"",IFERROR(INDIRECT(CONCATENATE("'UNITCOST ITEMS (Data Entry)'!F",IFERROR(SUM(MATCH(A341,'UNITCOST ITEMS (Data Entry)'!$A$3:$A$504,0),2),""))),""))</f>
        <v/>
      </c>
      <c r="F341" s="159" t="str">
        <f ca="1">IF(IFERROR(INDIRECT(CONCATENATE("'UNITCOST ITEMS (Data Entry)'!G",IFERROR(SUM(MATCH(A341,'UNITCOST ITEMS (Data Entry)'!$A$3:$A$504,0),2),""))),"")=0,"",IFERROR(INDIRECT(CONCATENATE("'UNITCOST ITEMS (Data Entry)'!G",IFERROR(SUM(MATCH(A341,'UNITCOST ITEMS (Data Entry)'!$A$3:$A$504,0),2),""))),""))</f>
        <v/>
      </c>
      <c r="G341" s="152" t="str">
        <f ca="1">IF(IFERROR(INDIRECT(CONCATENATE("'UNITCOST ITEMS (Data Entry)'!H",IFERROR(SUM(MATCH(A341,'UNITCOST ITEMS (Data Entry)'!$A$3:$A$504,0),2),""))),"")=0,"",IFERROR(INDIRECT(CONCATENATE("'UNITCOST ITEMS (Data Entry)'!H",IFERROR(SUM(MATCH(A341,'UNITCOST ITEMS (Data Entry)'!$A$3:$A$504,0),2),""))),""))</f>
        <v/>
      </c>
      <c r="H341" s="152" t="str">
        <f ca="1">IF(IFERROR(INDIRECT(CONCATENATE("'UNITCOST ITEMS (Data Entry)'!I",IFERROR(SUM(MATCH(A341,'UNITCOST ITEMS (Data Entry)'!$A$3:$A$504,0),2),""))),"")=0,"",IFERROR(INDIRECT(CONCATENATE("'UNITCOST ITEMS (Data Entry)'!I",IFERROR(SUM(MATCH(A341,'UNITCOST ITEMS (Data Entry)'!$A$3:$A$504,0),2),""))),""))</f>
        <v/>
      </c>
      <c r="I341" s="153" t="str">
        <f ca="1">IF(K341=2,"",IF(IFERROR(INDIRECT(CONCATENATE("'UNITCOST ITEMS (Data Entry)'!J",IFERROR(SUM(MATCH(A341,'UNITCOST ITEMS (Data Entry)'!$A$3:$A$504,0),2),""))),"")=0,"",IFERROR(INDIRECT(CONCATENATE("'UNITCOST ITEMS (Data Entry)'!J",IFERROR(SUM(MATCH(A341,'UNITCOST ITEMS (Data Entry)'!$A$3:$A$504,0),2),""))),"")))</f>
        <v/>
      </c>
      <c r="J341" s="89"/>
      <c r="K341" s="149" t="str">
        <f ca="1">IF(IFERROR(INDIRECT(CONCATENATE("'UNITCOST ITEMS (Data Entry)'!C",IFERROR(SUM(MATCH(A341,'UNITCOST ITEMS (Data Entry)'!$A$3:$A$504,0),2),""))),"")=0,"",IFERROR(INDIRECT(CONCATENATE("'UNITCOST ITEMS (Data Entry)'!C",IFERROR(SUM(MATCH(A341,'UNITCOST ITEMS (Data Entry)'!$A$3:$A$504,0),2),""))),""))</f>
        <v/>
      </c>
      <c r="L341" s="85" t="str">
        <f t="shared" ca="1" si="10"/>
        <v/>
      </c>
    </row>
    <row r="342" spans="1:12" s="72" customFormat="1" ht="15" customHeight="1" x14ac:dyDescent="0.25">
      <c r="A342" s="148">
        <f t="shared" si="11"/>
        <v>334</v>
      </c>
      <c r="B342" s="156" t="str">
        <f ca="1">IF(IFERROR(INDIRECT(CONCATENATE("'UNITCOST ITEMS (Data Entry)'!D",IFERROR(SUM(MATCH(A342,'UNITCOST ITEMS (Data Entry)'!$A$3:$A$504,0),2),""))),"")=0,"",IFERROR(INDIRECT(CONCATENATE("'UNITCOST ITEMS (Data Entry)'!D",IFERROR(SUM(MATCH(A342,'UNITCOST ITEMS (Data Entry)'!$A$3:$A$504,0),2),""))),""))</f>
        <v/>
      </c>
      <c r="C342" s="236" t="str">
        <f ca="1">IF(IFERROR(INDIRECT(CONCATENATE("'UNITCOST ITEMS (Data Entry)'!E",IFERROR(SUM(MATCH(A342,'UNITCOST ITEMS (Data Entry)'!$A$3:$A$504,0),2),""))),"")=0,"",IFERROR(INDIRECT(CONCATENATE("'UNITCOST ITEMS (Data Entry)'!E",IFERROR(SUM(MATCH(A342,'UNITCOST ITEMS (Data Entry)'!$A$3:$A$504,0),2),""))),""))</f>
        <v/>
      </c>
      <c r="D342" s="237"/>
      <c r="E342" s="159" t="str">
        <f ca="1">IF(IFERROR(INDIRECT(CONCATENATE("'UNITCOST ITEMS (Data Entry)'!F",IFERROR(SUM(MATCH(A342,'UNITCOST ITEMS (Data Entry)'!$A$3:$A$504,0),2),""))),"")=0,"",IFERROR(INDIRECT(CONCATENATE("'UNITCOST ITEMS (Data Entry)'!F",IFERROR(SUM(MATCH(A342,'UNITCOST ITEMS (Data Entry)'!$A$3:$A$504,0),2),""))),""))</f>
        <v/>
      </c>
      <c r="F342" s="159" t="str">
        <f ca="1">IF(IFERROR(INDIRECT(CONCATENATE("'UNITCOST ITEMS (Data Entry)'!G",IFERROR(SUM(MATCH(A342,'UNITCOST ITEMS (Data Entry)'!$A$3:$A$504,0),2),""))),"")=0,"",IFERROR(INDIRECT(CONCATENATE("'UNITCOST ITEMS (Data Entry)'!G",IFERROR(SUM(MATCH(A342,'UNITCOST ITEMS (Data Entry)'!$A$3:$A$504,0),2),""))),""))</f>
        <v/>
      </c>
      <c r="G342" s="152" t="str">
        <f ca="1">IF(IFERROR(INDIRECT(CONCATENATE("'UNITCOST ITEMS (Data Entry)'!H",IFERROR(SUM(MATCH(A342,'UNITCOST ITEMS (Data Entry)'!$A$3:$A$504,0),2),""))),"")=0,"",IFERROR(INDIRECT(CONCATENATE("'UNITCOST ITEMS (Data Entry)'!H",IFERROR(SUM(MATCH(A342,'UNITCOST ITEMS (Data Entry)'!$A$3:$A$504,0),2),""))),""))</f>
        <v/>
      </c>
      <c r="H342" s="152" t="str">
        <f ca="1">IF(IFERROR(INDIRECT(CONCATENATE("'UNITCOST ITEMS (Data Entry)'!I",IFERROR(SUM(MATCH(A342,'UNITCOST ITEMS (Data Entry)'!$A$3:$A$504,0),2),""))),"")=0,"",IFERROR(INDIRECT(CONCATENATE("'UNITCOST ITEMS (Data Entry)'!I",IFERROR(SUM(MATCH(A342,'UNITCOST ITEMS (Data Entry)'!$A$3:$A$504,0),2),""))),""))</f>
        <v/>
      </c>
      <c r="I342" s="153" t="str">
        <f ca="1">IF(K342=2,"",IF(IFERROR(INDIRECT(CONCATENATE("'UNITCOST ITEMS (Data Entry)'!J",IFERROR(SUM(MATCH(A342,'UNITCOST ITEMS (Data Entry)'!$A$3:$A$504,0),2),""))),"")=0,"",IFERROR(INDIRECT(CONCATENATE("'UNITCOST ITEMS (Data Entry)'!J",IFERROR(SUM(MATCH(A342,'UNITCOST ITEMS (Data Entry)'!$A$3:$A$504,0),2),""))),"")))</f>
        <v/>
      </c>
      <c r="J342" s="89"/>
      <c r="K342" s="149" t="str">
        <f ca="1">IF(IFERROR(INDIRECT(CONCATENATE("'UNITCOST ITEMS (Data Entry)'!C",IFERROR(SUM(MATCH(A342,'UNITCOST ITEMS (Data Entry)'!$A$3:$A$504,0),2),""))),"")=0,"",IFERROR(INDIRECT(CONCATENATE("'UNITCOST ITEMS (Data Entry)'!C",IFERROR(SUM(MATCH(A342,'UNITCOST ITEMS (Data Entry)'!$A$3:$A$504,0),2),""))),""))</f>
        <v/>
      </c>
      <c r="L342" s="85" t="str">
        <f t="shared" ca="1" si="10"/>
        <v/>
      </c>
    </row>
    <row r="343" spans="1:12" s="72" customFormat="1" ht="15" customHeight="1" x14ac:dyDescent="0.25">
      <c r="A343" s="148">
        <f t="shared" si="11"/>
        <v>335</v>
      </c>
      <c r="B343" s="156" t="str">
        <f ca="1">IF(IFERROR(INDIRECT(CONCATENATE("'UNITCOST ITEMS (Data Entry)'!D",IFERROR(SUM(MATCH(A343,'UNITCOST ITEMS (Data Entry)'!$A$3:$A$504,0),2),""))),"")=0,"",IFERROR(INDIRECT(CONCATENATE("'UNITCOST ITEMS (Data Entry)'!D",IFERROR(SUM(MATCH(A343,'UNITCOST ITEMS (Data Entry)'!$A$3:$A$504,0),2),""))),""))</f>
        <v/>
      </c>
      <c r="C343" s="236" t="str">
        <f ca="1">IF(IFERROR(INDIRECT(CONCATENATE("'UNITCOST ITEMS (Data Entry)'!E",IFERROR(SUM(MATCH(A343,'UNITCOST ITEMS (Data Entry)'!$A$3:$A$504,0),2),""))),"")=0,"",IFERROR(INDIRECT(CONCATENATE("'UNITCOST ITEMS (Data Entry)'!E",IFERROR(SUM(MATCH(A343,'UNITCOST ITEMS (Data Entry)'!$A$3:$A$504,0),2),""))),""))</f>
        <v/>
      </c>
      <c r="D343" s="237"/>
      <c r="E343" s="159" t="str">
        <f ca="1">IF(IFERROR(INDIRECT(CONCATENATE("'UNITCOST ITEMS (Data Entry)'!F",IFERROR(SUM(MATCH(A343,'UNITCOST ITEMS (Data Entry)'!$A$3:$A$504,0),2),""))),"")=0,"",IFERROR(INDIRECT(CONCATENATE("'UNITCOST ITEMS (Data Entry)'!F",IFERROR(SUM(MATCH(A343,'UNITCOST ITEMS (Data Entry)'!$A$3:$A$504,0),2),""))),""))</f>
        <v/>
      </c>
      <c r="F343" s="159" t="str">
        <f ca="1">IF(IFERROR(INDIRECT(CONCATENATE("'UNITCOST ITEMS (Data Entry)'!G",IFERROR(SUM(MATCH(A343,'UNITCOST ITEMS (Data Entry)'!$A$3:$A$504,0),2),""))),"")=0,"",IFERROR(INDIRECT(CONCATENATE("'UNITCOST ITEMS (Data Entry)'!G",IFERROR(SUM(MATCH(A343,'UNITCOST ITEMS (Data Entry)'!$A$3:$A$504,0),2),""))),""))</f>
        <v/>
      </c>
      <c r="G343" s="152" t="str">
        <f ca="1">IF(IFERROR(INDIRECT(CONCATENATE("'UNITCOST ITEMS (Data Entry)'!H",IFERROR(SUM(MATCH(A343,'UNITCOST ITEMS (Data Entry)'!$A$3:$A$504,0),2),""))),"")=0,"",IFERROR(INDIRECT(CONCATENATE("'UNITCOST ITEMS (Data Entry)'!H",IFERROR(SUM(MATCH(A343,'UNITCOST ITEMS (Data Entry)'!$A$3:$A$504,0),2),""))),""))</f>
        <v/>
      </c>
      <c r="H343" s="152" t="str">
        <f ca="1">IF(IFERROR(INDIRECT(CONCATENATE("'UNITCOST ITEMS (Data Entry)'!I",IFERROR(SUM(MATCH(A343,'UNITCOST ITEMS (Data Entry)'!$A$3:$A$504,0),2),""))),"")=0,"",IFERROR(INDIRECT(CONCATENATE("'UNITCOST ITEMS (Data Entry)'!I",IFERROR(SUM(MATCH(A343,'UNITCOST ITEMS (Data Entry)'!$A$3:$A$504,0),2),""))),""))</f>
        <v/>
      </c>
      <c r="I343" s="153" t="str">
        <f ca="1">IF(K343=2,"",IF(IFERROR(INDIRECT(CONCATENATE("'UNITCOST ITEMS (Data Entry)'!J",IFERROR(SUM(MATCH(A343,'UNITCOST ITEMS (Data Entry)'!$A$3:$A$504,0),2),""))),"")=0,"",IFERROR(INDIRECT(CONCATENATE("'UNITCOST ITEMS (Data Entry)'!J",IFERROR(SUM(MATCH(A343,'UNITCOST ITEMS (Data Entry)'!$A$3:$A$504,0),2),""))),"")))</f>
        <v/>
      </c>
      <c r="J343" s="89"/>
      <c r="K343" s="149" t="str">
        <f ca="1">IF(IFERROR(INDIRECT(CONCATENATE("'UNITCOST ITEMS (Data Entry)'!C",IFERROR(SUM(MATCH(A343,'UNITCOST ITEMS (Data Entry)'!$A$3:$A$504,0),2),""))),"")=0,"",IFERROR(INDIRECT(CONCATENATE("'UNITCOST ITEMS (Data Entry)'!C",IFERROR(SUM(MATCH(A343,'UNITCOST ITEMS (Data Entry)'!$A$3:$A$504,0),2),""))),""))</f>
        <v/>
      </c>
      <c r="L343" s="85" t="str">
        <f t="shared" ca="1" si="10"/>
        <v/>
      </c>
    </row>
    <row r="344" spans="1:12" s="72" customFormat="1" ht="15" customHeight="1" x14ac:dyDescent="0.25">
      <c r="A344" s="148">
        <f t="shared" si="11"/>
        <v>336</v>
      </c>
      <c r="B344" s="156" t="str">
        <f ca="1">IF(IFERROR(INDIRECT(CONCATENATE("'UNITCOST ITEMS (Data Entry)'!D",IFERROR(SUM(MATCH(A344,'UNITCOST ITEMS (Data Entry)'!$A$3:$A$504,0),2),""))),"")=0,"",IFERROR(INDIRECT(CONCATENATE("'UNITCOST ITEMS (Data Entry)'!D",IFERROR(SUM(MATCH(A344,'UNITCOST ITEMS (Data Entry)'!$A$3:$A$504,0),2),""))),""))</f>
        <v/>
      </c>
      <c r="C344" s="236" t="str">
        <f ca="1">IF(IFERROR(INDIRECT(CONCATENATE("'UNITCOST ITEMS (Data Entry)'!E",IFERROR(SUM(MATCH(A344,'UNITCOST ITEMS (Data Entry)'!$A$3:$A$504,0),2),""))),"")=0,"",IFERROR(INDIRECT(CONCATENATE("'UNITCOST ITEMS (Data Entry)'!E",IFERROR(SUM(MATCH(A344,'UNITCOST ITEMS (Data Entry)'!$A$3:$A$504,0),2),""))),""))</f>
        <v/>
      </c>
      <c r="D344" s="237"/>
      <c r="E344" s="159" t="str">
        <f ca="1">IF(IFERROR(INDIRECT(CONCATENATE("'UNITCOST ITEMS (Data Entry)'!F",IFERROR(SUM(MATCH(A344,'UNITCOST ITEMS (Data Entry)'!$A$3:$A$504,0),2),""))),"")=0,"",IFERROR(INDIRECT(CONCATENATE("'UNITCOST ITEMS (Data Entry)'!F",IFERROR(SUM(MATCH(A344,'UNITCOST ITEMS (Data Entry)'!$A$3:$A$504,0),2),""))),""))</f>
        <v/>
      </c>
      <c r="F344" s="159" t="str">
        <f ca="1">IF(IFERROR(INDIRECT(CONCATENATE("'UNITCOST ITEMS (Data Entry)'!G",IFERROR(SUM(MATCH(A344,'UNITCOST ITEMS (Data Entry)'!$A$3:$A$504,0),2),""))),"")=0,"",IFERROR(INDIRECT(CONCATENATE("'UNITCOST ITEMS (Data Entry)'!G",IFERROR(SUM(MATCH(A344,'UNITCOST ITEMS (Data Entry)'!$A$3:$A$504,0),2),""))),""))</f>
        <v/>
      </c>
      <c r="G344" s="152" t="str">
        <f ca="1">IF(IFERROR(INDIRECT(CONCATENATE("'UNITCOST ITEMS (Data Entry)'!H",IFERROR(SUM(MATCH(A344,'UNITCOST ITEMS (Data Entry)'!$A$3:$A$504,0),2),""))),"")=0,"",IFERROR(INDIRECT(CONCATENATE("'UNITCOST ITEMS (Data Entry)'!H",IFERROR(SUM(MATCH(A344,'UNITCOST ITEMS (Data Entry)'!$A$3:$A$504,0),2),""))),""))</f>
        <v/>
      </c>
      <c r="H344" s="152" t="str">
        <f ca="1">IF(IFERROR(INDIRECT(CONCATENATE("'UNITCOST ITEMS (Data Entry)'!I",IFERROR(SUM(MATCH(A344,'UNITCOST ITEMS (Data Entry)'!$A$3:$A$504,0),2),""))),"")=0,"",IFERROR(INDIRECT(CONCATENATE("'UNITCOST ITEMS (Data Entry)'!I",IFERROR(SUM(MATCH(A344,'UNITCOST ITEMS (Data Entry)'!$A$3:$A$504,0),2),""))),""))</f>
        <v/>
      </c>
      <c r="I344" s="153" t="str">
        <f ca="1">IF(K344=2,"",IF(IFERROR(INDIRECT(CONCATENATE("'UNITCOST ITEMS (Data Entry)'!J",IFERROR(SUM(MATCH(A344,'UNITCOST ITEMS (Data Entry)'!$A$3:$A$504,0),2),""))),"")=0,"",IFERROR(INDIRECT(CONCATENATE("'UNITCOST ITEMS (Data Entry)'!J",IFERROR(SUM(MATCH(A344,'UNITCOST ITEMS (Data Entry)'!$A$3:$A$504,0),2),""))),"")))</f>
        <v/>
      </c>
      <c r="J344" s="89"/>
      <c r="K344" s="149" t="str">
        <f ca="1">IF(IFERROR(INDIRECT(CONCATENATE("'UNITCOST ITEMS (Data Entry)'!C",IFERROR(SUM(MATCH(A344,'UNITCOST ITEMS (Data Entry)'!$A$3:$A$504,0),2),""))),"")=0,"",IFERROR(INDIRECT(CONCATENATE("'UNITCOST ITEMS (Data Entry)'!C",IFERROR(SUM(MATCH(A344,'UNITCOST ITEMS (Data Entry)'!$A$3:$A$504,0),2),""))),""))</f>
        <v/>
      </c>
      <c r="L344" s="85" t="str">
        <f t="shared" ca="1" si="10"/>
        <v/>
      </c>
    </row>
    <row r="345" spans="1:12" s="72" customFormat="1" ht="15" customHeight="1" x14ac:dyDescent="0.25">
      <c r="A345" s="148">
        <f t="shared" si="11"/>
        <v>337</v>
      </c>
      <c r="B345" s="156" t="str">
        <f ca="1">IF(IFERROR(INDIRECT(CONCATENATE("'UNITCOST ITEMS (Data Entry)'!D",IFERROR(SUM(MATCH(A345,'UNITCOST ITEMS (Data Entry)'!$A$3:$A$504,0),2),""))),"")=0,"",IFERROR(INDIRECT(CONCATENATE("'UNITCOST ITEMS (Data Entry)'!D",IFERROR(SUM(MATCH(A345,'UNITCOST ITEMS (Data Entry)'!$A$3:$A$504,0),2),""))),""))</f>
        <v/>
      </c>
      <c r="C345" s="236" t="str">
        <f ca="1">IF(IFERROR(INDIRECT(CONCATENATE("'UNITCOST ITEMS (Data Entry)'!E",IFERROR(SUM(MATCH(A345,'UNITCOST ITEMS (Data Entry)'!$A$3:$A$504,0),2),""))),"")=0,"",IFERROR(INDIRECT(CONCATENATE("'UNITCOST ITEMS (Data Entry)'!E",IFERROR(SUM(MATCH(A345,'UNITCOST ITEMS (Data Entry)'!$A$3:$A$504,0),2),""))),""))</f>
        <v/>
      </c>
      <c r="D345" s="237"/>
      <c r="E345" s="159" t="str">
        <f ca="1">IF(IFERROR(INDIRECT(CONCATENATE("'UNITCOST ITEMS (Data Entry)'!F",IFERROR(SUM(MATCH(A345,'UNITCOST ITEMS (Data Entry)'!$A$3:$A$504,0),2),""))),"")=0,"",IFERROR(INDIRECT(CONCATENATE("'UNITCOST ITEMS (Data Entry)'!F",IFERROR(SUM(MATCH(A345,'UNITCOST ITEMS (Data Entry)'!$A$3:$A$504,0),2),""))),""))</f>
        <v/>
      </c>
      <c r="F345" s="159" t="str">
        <f ca="1">IF(IFERROR(INDIRECT(CONCATENATE("'UNITCOST ITEMS (Data Entry)'!G",IFERROR(SUM(MATCH(A345,'UNITCOST ITEMS (Data Entry)'!$A$3:$A$504,0),2),""))),"")=0,"",IFERROR(INDIRECT(CONCATENATE("'UNITCOST ITEMS (Data Entry)'!G",IFERROR(SUM(MATCH(A345,'UNITCOST ITEMS (Data Entry)'!$A$3:$A$504,0),2),""))),""))</f>
        <v/>
      </c>
      <c r="G345" s="152" t="str">
        <f ca="1">IF(IFERROR(INDIRECT(CONCATENATE("'UNITCOST ITEMS (Data Entry)'!H",IFERROR(SUM(MATCH(A345,'UNITCOST ITEMS (Data Entry)'!$A$3:$A$504,0),2),""))),"")=0,"",IFERROR(INDIRECT(CONCATENATE("'UNITCOST ITEMS (Data Entry)'!H",IFERROR(SUM(MATCH(A345,'UNITCOST ITEMS (Data Entry)'!$A$3:$A$504,0),2),""))),""))</f>
        <v/>
      </c>
      <c r="H345" s="152" t="str">
        <f ca="1">IF(IFERROR(INDIRECT(CONCATENATE("'UNITCOST ITEMS (Data Entry)'!I",IFERROR(SUM(MATCH(A345,'UNITCOST ITEMS (Data Entry)'!$A$3:$A$504,0),2),""))),"")=0,"",IFERROR(INDIRECT(CONCATENATE("'UNITCOST ITEMS (Data Entry)'!I",IFERROR(SUM(MATCH(A345,'UNITCOST ITEMS (Data Entry)'!$A$3:$A$504,0),2),""))),""))</f>
        <v/>
      </c>
      <c r="I345" s="153" t="str">
        <f ca="1">IF(K345=2,"",IF(IFERROR(INDIRECT(CONCATENATE("'UNITCOST ITEMS (Data Entry)'!J",IFERROR(SUM(MATCH(A345,'UNITCOST ITEMS (Data Entry)'!$A$3:$A$504,0),2),""))),"")=0,"",IFERROR(INDIRECT(CONCATENATE("'UNITCOST ITEMS (Data Entry)'!J",IFERROR(SUM(MATCH(A345,'UNITCOST ITEMS (Data Entry)'!$A$3:$A$504,0),2),""))),"")))</f>
        <v/>
      </c>
      <c r="J345" s="89"/>
      <c r="K345" s="149" t="str">
        <f ca="1">IF(IFERROR(INDIRECT(CONCATENATE("'UNITCOST ITEMS (Data Entry)'!C",IFERROR(SUM(MATCH(A345,'UNITCOST ITEMS (Data Entry)'!$A$3:$A$504,0),2),""))),"")=0,"",IFERROR(INDIRECT(CONCATENATE("'UNITCOST ITEMS (Data Entry)'!C",IFERROR(SUM(MATCH(A345,'UNITCOST ITEMS (Data Entry)'!$A$3:$A$504,0),2),""))),""))</f>
        <v/>
      </c>
      <c r="L345" s="85" t="str">
        <f t="shared" ca="1" si="10"/>
        <v/>
      </c>
    </row>
    <row r="346" spans="1:12" s="72" customFormat="1" ht="15" customHeight="1" x14ac:dyDescent="0.25">
      <c r="A346" s="148">
        <f t="shared" si="11"/>
        <v>338</v>
      </c>
      <c r="B346" s="156" t="str">
        <f ca="1">IF(IFERROR(INDIRECT(CONCATENATE("'UNITCOST ITEMS (Data Entry)'!D",IFERROR(SUM(MATCH(A346,'UNITCOST ITEMS (Data Entry)'!$A$3:$A$504,0),2),""))),"")=0,"",IFERROR(INDIRECT(CONCATENATE("'UNITCOST ITEMS (Data Entry)'!D",IFERROR(SUM(MATCH(A346,'UNITCOST ITEMS (Data Entry)'!$A$3:$A$504,0),2),""))),""))</f>
        <v/>
      </c>
      <c r="C346" s="236" t="str">
        <f ca="1">IF(IFERROR(INDIRECT(CONCATENATE("'UNITCOST ITEMS (Data Entry)'!E",IFERROR(SUM(MATCH(A346,'UNITCOST ITEMS (Data Entry)'!$A$3:$A$504,0),2),""))),"")=0,"",IFERROR(INDIRECT(CONCATENATE("'UNITCOST ITEMS (Data Entry)'!E",IFERROR(SUM(MATCH(A346,'UNITCOST ITEMS (Data Entry)'!$A$3:$A$504,0),2),""))),""))</f>
        <v/>
      </c>
      <c r="D346" s="237"/>
      <c r="E346" s="159" t="str">
        <f ca="1">IF(IFERROR(INDIRECT(CONCATENATE("'UNITCOST ITEMS (Data Entry)'!F",IFERROR(SUM(MATCH(A346,'UNITCOST ITEMS (Data Entry)'!$A$3:$A$504,0),2),""))),"")=0,"",IFERROR(INDIRECT(CONCATENATE("'UNITCOST ITEMS (Data Entry)'!F",IFERROR(SUM(MATCH(A346,'UNITCOST ITEMS (Data Entry)'!$A$3:$A$504,0),2),""))),""))</f>
        <v/>
      </c>
      <c r="F346" s="159" t="str">
        <f ca="1">IF(IFERROR(INDIRECT(CONCATENATE("'UNITCOST ITEMS (Data Entry)'!G",IFERROR(SUM(MATCH(A346,'UNITCOST ITEMS (Data Entry)'!$A$3:$A$504,0),2),""))),"")=0,"",IFERROR(INDIRECT(CONCATENATE("'UNITCOST ITEMS (Data Entry)'!G",IFERROR(SUM(MATCH(A346,'UNITCOST ITEMS (Data Entry)'!$A$3:$A$504,0),2),""))),""))</f>
        <v/>
      </c>
      <c r="G346" s="152" t="str">
        <f ca="1">IF(IFERROR(INDIRECT(CONCATENATE("'UNITCOST ITEMS (Data Entry)'!H",IFERROR(SUM(MATCH(A346,'UNITCOST ITEMS (Data Entry)'!$A$3:$A$504,0),2),""))),"")=0,"",IFERROR(INDIRECT(CONCATENATE("'UNITCOST ITEMS (Data Entry)'!H",IFERROR(SUM(MATCH(A346,'UNITCOST ITEMS (Data Entry)'!$A$3:$A$504,0),2),""))),""))</f>
        <v/>
      </c>
      <c r="H346" s="152" t="str">
        <f ca="1">IF(IFERROR(INDIRECT(CONCATENATE("'UNITCOST ITEMS (Data Entry)'!I",IFERROR(SUM(MATCH(A346,'UNITCOST ITEMS (Data Entry)'!$A$3:$A$504,0),2),""))),"")=0,"",IFERROR(INDIRECT(CONCATENATE("'UNITCOST ITEMS (Data Entry)'!I",IFERROR(SUM(MATCH(A346,'UNITCOST ITEMS (Data Entry)'!$A$3:$A$504,0),2),""))),""))</f>
        <v/>
      </c>
      <c r="I346" s="153" t="str">
        <f ca="1">IF(K346=2,"",IF(IFERROR(INDIRECT(CONCATENATE("'UNITCOST ITEMS (Data Entry)'!J",IFERROR(SUM(MATCH(A346,'UNITCOST ITEMS (Data Entry)'!$A$3:$A$504,0),2),""))),"")=0,"",IFERROR(INDIRECT(CONCATENATE("'UNITCOST ITEMS (Data Entry)'!J",IFERROR(SUM(MATCH(A346,'UNITCOST ITEMS (Data Entry)'!$A$3:$A$504,0),2),""))),"")))</f>
        <v/>
      </c>
      <c r="J346" s="89"/>
      <c r="K346" s="149" t="str">
        <f ca="1">IF(IFERROR(INDIRECT(CONCATENATE("'UNITCOST ITEMS (Data Entry)'!C",IFERROR(SUM(MATCH(A346,'UNITCOST ITEMS (Data Entry)'!$A$3:$A$504,0),2),""))),"")=0,"",IFERROR(INDIRECT(CONCATENATE("'UNITCOST ITEMS (Data Entry)'!C",IFERROR(SUM(MATCH(A346,'UNITCOST ITEMS (Data Entry)'!$A$3:$A$504,0),2),""))),""))</f>
        <v/>
      </c>
      <c r="L346" s="85" t="str">
        <f t="shared" ca="1" si="10"/>
        <v/>
      </c>
    </row>
    <row r="347" spans="1:12" s="72" customFormat="1" ht="15" customHeight="1" x14ac:dyDescent="0.25">
      <c r="A347" s="148">
        <f t="shared" si="11"/>
        <v>339</v>
      </c>
      <c r="B347" s="156" t="str">
        <f ca="1">IF(IFERROR(INDIRECT(CONCATENATE("'UNITCOST ITEMS (Data Entry)'!D",IFERROR(SUM(MATCH(A347,'UNITCOST ITEMS (Data Entry)'!$A$3:$A$504,0),2),""))),"")=0,"",IFERROR(INDIRECT(CONCATENATE("'UNITCOST ITEMS (Data Entry)'!D",IFERROR(SUM(MATCH(A347,'UNITCOST ITEMS (Data Entry)'!$A$3:$A$504,0),2),""))),""))</f>
        <v/>
      </c>
      <c r="C347" s="236" t="str">
        <f ca="1">IF(IFERROR(INDIRECT(CONCATENATE("'UNITCOST ITEMS (Data Entry)'!E",IFERROR(SUM(MATCH(A347,'UNITCOST ITEMS (Data Entry)'!$A$3:$A$504,0),2),""))),"")=0,"",IFERROR(INDIRECT(CONCATENATE("'UNITCOST ITEMS (Data Entry)'!E",IFERROR(SUM(MATCH(A347,'UNITCOST ITEMS (Data Entry)'!$A$3:$A$504,0),2),""))),""))</f>
        <v/>
      </c>
      <c r="D347" s="237"/>
      <c r="E347" s="159" t="str">
        <f ca="1">IF(IFERROR(INDIRECT(CONCATENATE("'UNITCOST ITEMS (Data Entry)'!F",IFERROR(SUM(MATCH(A347,'UNITCOST ITEMS (Data Entry)'!$A$3:$A$504,0),2),""))),"")=0,"",IFERROR(INDIRECT(CONCATENATE("'UNITCOST ITEMS (Data Entry)'!F",IFERROR(SUM(MATCH(A347,'UNITCOST ITEMS (Data Entry)'!$A$3:$A$504,0),2),""))),""))</f>
        <v/>
      </c>
      <c r="F347" s="159" t="str">
        <f ca="1">IF(IFERROR(INDIRECT(CONCATENATE("'UNITCOST ITEMS (Data Entry)'!G",IFERROR(SUM(MATCH(A347,'UNITCOST ITEMS (Data Entry)'!$A$3:$A$504,0),2),""))),"")=0,"",IFERROR(INDIRECT(CONCATENATE("'UNITCOST ITEMS (Data Entry)'!G",IFERROR(SUM(MATCH(A347,'UNITCOST ITEMS (Data Entry)'!$A$3:$A$504,0),2),""))),""))</f>
        <v/>
      </c>
      <c r="G347" s="152" t="str">
        <f ca="1">IF(IFERROR(INDIRECT(CONCATENATE("'UNITCOST ITEMS (Data Entry)'!H",IFERROR(SUM(MATCH(A347,'UNITCOST ITEMS (Data Entry)'!$A$3:$A$504,0),2),""))),"")=0,"",IFERROR(INDIRECT(CONCATENATE("'UNITCOST ITEMS (Data Entry)'!H",IFERROR(SUM(MATCH(A347,'UNITCOST ITEMS (Data Entry)'!$A$3:$A$504,0),2),""))),""))</f>
        <v/>
      </c>
      <c r="H347" s="152" t="str">
        <f ca="1">IF(IFERROR(INDIRECT(CONCATENATE("'UNITCOST ITEMS (Data Entry)'!I",IFERROR(SUM(MATCH(A347,'UNITCOST ITEMS (Data Entry)'!$A$3:$A$504,0),2),""))),"")=0,"",IFERROR(INDIRECT(CONCATENATE("'UNITCOST ITEMS (Data Entry)'!I",IFERROR(SUM(MATCH(A347,'UNITCOST ITEMS (Data Entry)'!$A$3:$A$504,0),2),""))),""))</f>
        <v/>
      </c>
      <c r="I347" s="153" t="str">
        <f ca="1">IF(K347=2,"",IF(IFERROR(INDIRECT(CONCATENATE("'UNITCOST ITEMS (Data Entry)'!J",IFERROR(SUM(MATCH(A347,'UNITCOST ITEMS (Data Entry)'!$A$3:$A$504,0),2),""))),"")=0,"",IFERROR(INDIRECT(CONCATENATE("'UNITCOST ITEMS (Data Entry)'!J",IFERROR(SUM(MATCH(A347,'UNITCOST ITEMS (Data Entry)'!$A$3:$A$504,0),2),""))),"")))</f>
        <v/>
      </c>
      <c r="J347" s="89"/>
      <c r="K347" s="149" t="str">
        <f ca="1">IF(IFERROR(INDIRECT(CONCATENATE("'UNITCOST ITEMS (Data Entry)'!C",IFERROR(SUM(MATCH(A347,'UNITCOST ITEMS (Data Entry)'!$A$3:$A$504,0),2),""))),"")=0,"",IFERROR(INDIRECT(CONCATENATE("'UNITCOST ITEMS (Data Entry)'!C",IFERROR(SUM(MATCH(A347,'UNITCOST ITEMS (Data Entry)'!$A$3:$A$504,0),2),""))),""))</f>
        <v/>
      </c>
      <c r="L347" s="85" t="str">
        <f t="shared" ca="1" si="10"/>
        <v/>
      </c>
    </row>
    <row r="348" spans="1:12" s="72" customFormat="1" ht="15" customHeight="1" x14ac:dyDescent="0.25">
      <c r="A348" s="148">
        <f t="shared" si="11"/>
        <v>340</v>
      </c>
      <c r="B348" s="156" t="str">
        <f ca="1">IF(IFERROR(INDIRECT(CONCATENATE("'UNITCOST ITEMS (Data Entry)'!D",IFERROR(SUM(MATCH(A348,'UNITCOST ITEMS (Data Entry)'!$A$3:$A$504,0),2),""))),"")=0,"",IFERROR(INDIRECT(CONCATENATE("'UNITCOST ITEMS (Data Entry)'!D",IFERROR(SUM(MATCH(A348,'UNITCOST ITEMS (Data Entry)'!$A$3:$A$504,0),2),""))),""))</f>
        <v/>
      </c>
      <c r="C348" s="236" t="str">
        <f ca="1">IF(IFERROR(INDIRECT(CONCATENATE("'UNITCOST ITEMS (Data Entry)'!E",IFERROR(SUM(MATCH(A348,'UNITCOST ITEMS (Data Entry)'!$A$3:$A$504,0),2),""))),"")=0,"",IFERROR(INDIRECT(CONCATENATE("'UNITCOST ITEMS (Data Entry)'!E",IFERROR(SUM(MATCH(A348,'UNITCOST ITEMS (Data Entry)'!$A$3:$A$504,0),2),""))),""))</f>
        <v/>
      </c>
      <c r="D348" s="237"/>
      <c r="E348" s="159" t="str">
        <f ca="1">IF(IFERROR(INDIRECT(CONCATENATE("'UNITCOST ITEMS (Data Entry)'!F",IFERROR(SUM(MATCH(A348,'UNITCOST ITEMS (Data Entry)'!$A$3:$A$504,0),2),""))),"")=0,"",IFERROR(INDIRECT(CONCATENATE("'UNITCOST ITEMS (Data Entry)'!F",IFERROR(SUM(MATCH(A348,'UNITCOST ITEMS (Data Entry)'!$A$3:$A$504,0),2),""))),""))</f>
        <v/>
      </c>
      <c r="F348" s="159" t="str">
        <f ca="1">IF(IFERROR(INDIRECT(CONCATENATE("'UNITCOST ITEMS (Data Entry)'!G",IFERROR(SUM(MATCH(A348,'UNITCOST ITEMS (Data Entry)'!$A$3:$A$504,0),2),""))),"")=0,"",IFERROR(INDIRECT(CONCATENATE("'UNITCOST ITEMS (Data Entry)'!G",IFERROR(SUM(MATCH(A348,'UNITCOST ITEMS (Data Entry)'!$A$3:$A$504,0),2),""))),""))</f>
        <v/>
      </c>
      <c r="G348" s="152" t="str">
        <f ca="1">IF(IFERROR(INDIRECT(CONCATENATE("'UNITCOST ITEMS (Data Entry)'!H",IFERROR(SUM(MATCH(A348,'UNITCOST ITEMS (Data Entry)'!$A$3:$A$504,0),2),""))),"")=0,"",IFERROR(INDIRECT(CONCATENATE("'UNITCOST ITEMS (Data Entry)'!H",IFERROR(SUM(MATCH(A348,'UNITCOST ITEMS (Data Entry)'!$A$3:$A$504,0),2),""))),""))</f>
        <v/>
      </c>
      <c r="H348" s="152" t="str">
        <f ca="1">IF(IFERROR(INDIRECT(CONCATENATE("'UNITCOST ITEMS (Data Entry)'!I",IFERROR(SUM(MATCH(A348,'UNITCOST ITEMS (Data Entry)'!$A$3:$A$504,0),2),""))),"")=0,"",IFERROR(INDIRECT(CONCATENATE("'UNITCOST ITEMS (Data Entry)'!I",IFERROR(SUM(MATCH(A348,'UNITCOST ITEMS (Data Entry)'!$A$3:$A$504,0),2),""))),""))</f>
        <v/>
      </c>
      <c r="I348" s="153" t="str">
        <f ca="1">IF(K348=2,"",IF(IFERROR(INDIRECT(CONCATENATE("'UNITCOST ITEMS (Data Entry)'!J",IFERROR(SUM(MATCH(A348,'UNITCOST ITEMS (Data Entry)'!$A$3:$A$504,0),2),""))),"")=0,"",IFERROR(INDIRECT(CONCATENATE("'UNITCOST ITEMS (Data Entry)'!J",IFERROR(SUM(MATCH(A348,'UNITCOST ITEMS (Data Entry)'!$A$3:$A$504,0),2),""))),"")))</f>
        <v/>
      </c>
      <c r="J348" s="89"/>
      <c r="K348" s="149" t="str">
        <f ca="1">IF(IFERROR(INDIRECT(CONCATENATE("'UNITCOST ITEMS (Data Entry)'!C",IFERROR(SUM(MATCH(A348,'UNITCOST ITEMS (Data Entry)'!$A$3:$A$504,0),2),""))),"")=0,"",IFERROR(INDIRECT(CONCATENATE("'UNITCOST ITEMS (Data Entry)'!C",IFERROR(SUM(MATCH(A348,'UNITCOST ITEMS (Data Entry)'!$A$3:$A$504,0),2),""))),""))</f>
        <v/>
      </c>
      <c r="L348" s="85" t="str">
        <f t="shared" ca="1" si="10"/>
        <v/>
      </c>
    </row>
    <row r="349" spans="1:12" s="72" customFormat="1" ht="15" customHeight="1" x14ac:dyDescent="0.25">
      <c r="A349" s="148">
        <f t="shared" si="11"/>
        <v>341</v>
      </c>
      <c r="B349" s="156" t="str">
        <f ca="1">IF(IFERROR(INDIRECT(CONCATENATE("'UNITCOST ITEMS (Data Entry)'!D",IFERROR(SUM(MATCH(A349,'UNITCOST ITEMS (Data Entry)'!$A$3:$A$504,0),2),""))),"")=0,"",IFERROR(INDIRECT(CONCATENATE("'UNITCOST ITEMS (Data Entry)'!D",IFERROR(SUM(MATCH(A349,'UNITCOST ITEMS (Data Entry)'!$A$3:$A$504,0),2),""))),""))</f>
        <v/>
      </c>
      <c r="C349" s="236" t="str">
        <f ca="1">IF(IFERROR(INDIRECT(CONCATENATE("'UNITCOST ITEMS (Data Entry)'!E",IFERROR(SUM(MATCH(A349,'UNITCOST ITEMS (Data Entry)'!$A$3:$A$504,0),2),""))),"")=0,"",IFERROR(INDIRECT(CONCATENATE("'UNITCOST ITEMS (Data Entry)'!E",IFERROR(SUM(MATCH(A349,'UNITCOST ITEMS (Data Entry)'!$A$3:$A$504,0),2),""))),""))</f>
        <v/>
      </c>
      <c r="D349" s="237"/>
      <c r="E349" s="159" t="str">
        <f ca="1">IF(IFERROR(INDIRECT(CONCATENATE("'UNITCOST ITEMS (Data Entry)'!F",IFERROR(SUM(MATCH(A349,'UNITCOST ITEMS (Data Entry)'!$A$3:$A$504,0),2),""))),"")=0,"",IFERROR(INDIRECT(CONCATENATE("'UNITCOST ITEMS (Data Entry)'!F",IFERROR(SUM(MATCH(A349,'UNITCOST ITEMS (Data Entry)'!$A$3:$A$504,0),2),""))),""))</f>
        <v/>
      </c>
      <c r="F349" s="159" t="str">
        <f ca="1">IF(IFERROR(INDIRECT(CONCATENATE("'UNITCOST ITEMS (Data Entry)'!G",IFERROR(SUM(MATCH(A349,'UNITCOST ITEMS (Data Entry)'!$A$3:$A$504,0),2),""))),"")=0,"",IFERROR(INDIRECT(CONCATENATE("'UNITCOST ITEMS (Data Entry)'!G",IFERROR(SUM(MATCH(A349,'UNITCOST ITEMS (Data Entry)'!$A$3:$A$504,0),2),""))),""))</f>
        <v/>
      </c>
      <c r="G349" s="152" t="str">
        <f ca="1">IF(IFERROR(INDIRECT(CONCATENATE("'UNITCOST ITEMS (Data Entry)'!H",IFERROR(SUM(MATCH(A349,'UNITCOST ITEMS (Data Entry)'!$A$3:$A$504,0),2),""))),"")=0,"",IFERROR(INDIRECT(CONCATENATE("'UNITCOST ITEMS (Data Entry)'!H",IFERROR(SUM(MATCH(A349,'UNITCOST ITEMS (Data Entry)'!$A$3:$A$504,0),2),""))),""))</f>
        <v/>
      </c>
      <c r="H349" s="152" t="str">
        <f ca="1">IF(IFERROR(INDIRECT(CONCATENATE("'UNITCOST ITEMS (Data Entry)'!I",IFERROR(SUM(MATCH(A349,'UNITCOST ITEMS (Data Entry)'!$A$3:$A$504,0),2),""))),"")=0,"",IFERROR(INDIRECT(CONCATENATE("'UNITCOST ITEMS (Data Entry)'!I",IFERROR(SUM(MATCH(A349,'UNITCOST ITEMS (Data Entry)'!$A$3:$A$504,0),2),""))),""))</f>
        <v/>
      </c>
      <c r="I349" s="153" t="str">
        <f ca="1">IF(K349=2,"",IF(IFERROR(INDIRECT(CONCATENATE("'UNITCOST ITEMS (Data Entry)'!J",IFERROR(SUM(MATCH(A349,'UNITCOST ITEMS (Data Entry)'!$A$3:$A$504,0),2),""))),"")=0,"",IFERROR(INDIRECT(CONCATENATE("'UNITCOST ITEMS (Data Entry)'!J",IFERROR(SUM(MATCH(A349,'UNITCOST ITEMS (Data Entry)'!$A$3:$A$504,0),2),""))),"")))</f>
        <v/>
      </c>
      <c r="J349" s="89"/>
      <c r="K349" s="149" t="str">
        <f ca="1">IF(IFERROR(INDIRECT(CONCATENATE("'UNITCOST ITEMS (Data Entry)'!C",IFERROR(SUM(MATCH(A349,'UNITCOST ITEMS (Data Entry)'!$A$3:$A$504,0),2),""))),"")=0,"",IFERROR(INDIRECT(CONCATENATE("'UNITCOST ITEMS (Data Entry)'!C",IFERROR(SUM(MATCH(A349,'UNITCOST ITEMS (Data Entry)'!$A$3:$A$504,0),2),""))),""))</f>
        <v/>
      </c>
      <c r="L349" s="85" t="str">
        <f t="shared" ca="1" si="10"/>
        <v/>
      </c>
    </row>
    <row r="350" spans="1:12" s="72" customFormat="1" ht="15" customHeight="1" x14ac:dyDescent="0.25">
      <c r="A350" s="148">
        <f t="shared" si="11"/>
        <v>342</v>
      </c>
      <c r="B350" s="156" t="str">
        <f ca="1">IF(IFERROR(INDIRECT(CONCATENATE("'UNITCOST ITEMS (Data Entry)'!D",IFERROR(SUM(MATCH(A350,'UNITCOST ITEMS (Data Entry)'!$A$3:$A$504,0),2),""))),"")=0,"",IFERROR(INDIRECT(CONCATENATE("'UNITCOST ITEMS (Data Entry)'!D",IFERROR(SUM(MATCH(A350,'UNITCOST ITEMS (Data Entry)'!$A$3:$A$504,0),2),""))),""))</f>
        <v/>
      </c>
      <c r="C350" s="236" t="str">
        <f ca="1">IF(IFERROR(INDIRECT(CONCATENATE("'UNITCOST ITEMS (Data Entry)'!E",IFERROR(SUM(MATCH(A350,'UNITCOST ITEMS (Data Entry)'!$A$3:$A$504,0),2),""))),"")=0,"",IFERROR(INDIRECT(CONCATENATE("'UNITCOST ITEMS (Data Entry)'!E",IFERROR(SUM(MATCH(A350,'UNITCOST ITEMS (Data Entry)'!$A$3:$A$504,0),2),""))),""))</f>
        <v/>
      </c>
      <c r="D350" s="237"/>
      <c r="E350" s="159" t="str">
        <f ca="1">IF(IFERROR(INDIRECT(CONCATENATE("'UNITCOST ITEMS (Data Entry)'!F",IFERROR(SUM(MATCH(A350,'UNITCOST ITEMS (Data Entry)'!$A$3:$A$504,0),2),""))),"")=0,"",IFERROR(INDIRECT(CONCATENATE("'UNITCOST ITEMS (Data Entry)'!F",IFERROR(SUM(MATCH(A350,'UNITCOST ITEMS (Data Entry)'!$A$3:$A$504,0),2),""))),""))</f>
        <v/>
      </c>
      <c r="F350" s="159" t="str">
        <f ca="1">IF(IFERROR(INDIRECT(CONCATENATE("'UNITCOST ITEMS (Data Entry)'!G",IFERROR(SUM(MATCH(A350,'UNITCOST ITEMS (Data Entry)'!$A$3:$A$504,0),2),""))),"")=0,"",IFERROR(INDIRECT(CONCATENATE("'UNITCOST ITEMS (Data Entry)'!G",IFERROR(SUM(MATCH(A350,'UNITCOST ITEMS (Data Entry)'!$A$3:$A$504,0),2),""))),""))</f>
        <v/>
      </c>
      <c r="G350" s="152" t="str">
        <f ca="1">IF(IFERROR(INDIRECT(CONCATENATE("'UNITCOST ITEMS (Data Entry)'!H",IFERROR(SUM(MATCH(A350,'UNITCOST ITEMS (Data Entry)'!$A$3:$A$504,0),2),""))),"")=0,"",IFERROR(INDIRECT(CONCATENATE("'UNITCOST ITEMS (Data Entry)'!H",IFERROR(SUM(MATCH(A350,'UNITCOST ITEMS (Data Entry)'!$A$3:$A$504,0),2),""))),""))</f>
        <v/>
      </c>
      <c r="H350" s="152" t="str">
        <f ca="1">IF(IFERROR(INDIRECT(CONCATENATE("'UNITCOST ITEMS (Data Entry)'!I",IFERROR(SUM(MATCH(A350,'UNITCOST ITEMS (Data Entry)'!$A$3:$A$504,0),2),""))),"")=0,"",IFERROR(INDIRECT(CONCATENATE("'UNITCOST ITEMS (Data Entry)'!I",IFERROR(SUM(MATCH(A350,'UNITCOST ITEMS (Data Entry)'!$A$3:$A$504,0),2),""))),""))</f>
        <v/>
      </c>
      <c r="I350" s="153" t="str">
        <f ca="1">IF(K350=2,"",IF(IFERROR(INDIRECT(CONCATENATE("'UNITCOST ITEMS (Data Entry)'!J",IFERROR(SUM(MATCH(A350,'UNITCOST ITEMS (Data Entry)'!$A$3:$A$504,0),2),""))),"")=0,"",IFERROR(INDIRECT(CONCATENATE("'UNITCOST ITEMS (Data Entry)'!J",IFERROR(SUM(MATCH(A350,'UNITCOST ITEMS (Data Entry)'!$A$3:$A$504,0),2),""))),"")))</f>
        <v/>
      </c>
      <c r="J350" s="89"/>
      <c r="K350" s="149" t="str">
        <f ca="1">IF(IFERROR(INDIRECT(CONCATENATE("'UNITCOST ITEMS (Data Entry)'!C",IFERROR(SUM(MATCH(A350,'UNITCOST ITEMS (Data Entry)'!$A$3:$A$504,0),2),""))),"")=0,"",IFERROR(INDIRECT(CONCATENATE("'UNITCOST ITEMS (Data Entry)'!C",IFERROR(SUM(MATCH(A350,'UNITCOST ITEMS (Data Entry)'!$A$3:$A$504,0),2),""))),""))</f>
        <v/>
      </c>
      <c r="L350" s="85" t="str">
        <f t="shared" ca="1" si="10"/>
        <v/>
      </c>
    </row>
    <row r="351" spans="1:12" s="72" customFormat="1" ht="15" customHeight="1" x14ac:dyDescent="0.25">
      <c r="A351" s="148">
        <f t="shared" si="11"/>
        <v>343</v>
      </c>
      <c r="B351" s="156" t="str">
        <f ca="1">IF(IFERROR(INDIRECT(CONCATENATE("'UNITCOST ITEMS (Data Entry)'!D",IFERROR(SUM(MATCH(A351,'UNITCOST ITEMS (Data Entry)'!$A$3:$A$504,0),2),""))),"")=0,"",IFERROR(INDIRECT(CONCATENATE("'UNITCOST ITEMS (Data Entry)'!D",IFERROR(SUM(MATCH(A351,'UNITCOST ITEMS (Data Entry)'!$A$3:$A$504,0),2),""))),""))</f>
        <v/>
      </c>
      <c r="C351" s="236" t="str">
        <f ca="1">IF(IFERROR(INDIRECT(CONCATENATE("'UNITCOST ITEMS (Data Entry)'!E",IFERROR(SUM(MATCH(A351,'UNITCOST ITEMS (Data Entry)'!$A$3:$A$504,0),2),""))),"")=0,"",IFERROR(INDIRECT(CONCATENATE("'UNITCOST ITEMS (Data Entry)'!E",IFERROR(SUM(MATCH(A351,'UNITCOST ITEMS (Data Entry)'!$A$3:$A$504,0),2),""))),""))</f>
        <v/>
      </c>
      <c r="D351" s="237"/>
      <c r="E351" s="159" t="str">
        <f ca="1">IF(IFERROR(INDIRECT(CONCATENATE("'UNITCOST ITEMS (Data Entry)'!F",IFERROR(SUM(MATCH(A351,'UNITCOST ITEMS (Data Entry)'!$A$3:$A$504,0),2),""))),"")=0,"",IFERROR(INDIRECT(CONCATENATE("'UNITCOST ITEMS (Data Entry)'!F",IFERROR(SUM(MATCH(A351,'UNITCOST ITEMS (Data Entry)'!$A$3:$A$504,0),2),""))),""))</f>
        <v/>
      </c>
      <c r="F351" s="159" t="str">
        <f ca="1">IF(IFERROR(INDIRECT(CONCATENATE("'UNITCOST ITEMS (Data Entry)'!G",IFERROR(SUM(MATCH(A351,'UNITCOST ITEMS (Data Entry)'!$A$3:$A$504,0),2),""))),"")=0,"",IFERROR(INDIRECT(CONCATENATE("'UNITCOST ITEMS (Data Entry)'!G",IFERROR(SUM(MATCH(A351,'UNITCOST ITEMS (Data Entry)'!$A$3:$A$504,0),2),""))),""))</f>
        <v/>
      </c>
      <c r="G351" s="152" t="str">
        <f ca="1">IF(IFERROR(INDIRECT(CONCATENATE("'UNITCOST ITEMS (Data Entry)'!H",IFERROR(SUM(MATCH(A351,'UNITCOST ITEMS (Data Entry)'!$A$3:$A$504,0),2),""))),"")=0,"",IFERROR(INDIRECT(CONCATENATE("'UNITCOST ITEMS (Data Entry)'!H",IFERROR(SUM(MATCH(A351,'UNITCOST ITEMS (Data Entry)'!$A$3:$A$504,0),2),""))),""))</f>
        <v/>
      </c>
      <c r="H351" s="152" t="str">
        <f ca="1">IF(IFERROR(INDIRECT(CONCATENATE("'UNITCOST ITEMS (Data Entry)'!I",IFERROR(SUM(MATCH(A351,'UNITCOST ITEMS (Data Entry)'!$A$3:$A$504,0),2),""))),"")=0,"",IFERROR(INDIRECT(CONCATENATE("'UNITCOST ITEMS (Data Entry)'!I",IFERROR(SUM(MATCH(A351,'UNITCOST ITEMS (Data Entry)'!$A$3:$A$504,0),2),""))),""))</f>
        <v/>
      </c>
      <c r="I351" s="153" t="str">
        <f ca="1">IF(K351=2,"",IF(IFERROR(INDIRECT(CONCATENATE("'UNITCOST ITEMS (Data Entry)'!J",IFERROR(SUM(MATCH(A351,'UNITCOST ITEMS (Data Entry)'!$A$3:$A$504,0),2),""))),"")=0,"",IFERROR(INDIRECT(CONCATENATE("'UNITCOST ITEMS (Data Entry)'!J",IFERROR(SUM(MATCH(A351,'UNITCOST ITEMS (Data Entry)'!$A$3:$A$504,0),2),""))),"")))</f>
        <v/>
      </c>
      <c r="J351" s="89"/>
      <c r="K351" s="149" t="str">
        <f ca="1">IF(IFERROR(INDIRECT(CONCATENATE("'UNITCOST ITEMS (Data Entry)'!C",IFERROR(SUM(MATCH(A351,'UNITCOST ITEMS (Data Entry)'!$A$3:$A$504,0),2),""))),"")=0,"",IFERROR(INDIRECT(CONCATENATE("'UNITCOST ITEMS (Data Entry)'!C",IFERROR(SUM(MATCH(A351,'UNITCOST ITEMS (Data Entry)'!$A$3:$A$504,0),2),""))),""))</f>
        <v/>
      </c>
      <c r="L351" s="85" t="str">
        <f t="shared" ca="1" si="10"/>
        <v/>
      </c>
    </row>
    <row r="352" spans="1:12" s="72" customFormat="1" ht="15" customHeight="1" x14ac:dyDescent="0.25">
      <c r="A352" s="148">
        <f t="shared" si="11"/>
        <v>344</v>
      </c>
      <c r="B352" s="156" t="str">
        <f ca="1">IF(IFERROR(INDIRECT(CONCATENATE("'UNITCOST ITEMS (Data Entry)'!D",IFERROR(SUM(MATCH(A352,'UNITCOST ITEMS (Data Entry)'!$A$3:$A$504,0),2),""))),"")=0,"",IFERROR(INDIRECT(CONCATENATE("'UNITCOST ITEMS (Data Entry)'!D",IFERROR(SUM(MATCH(A352,'UNITCOST ITEMS (Data Entry)'!$A$3:$A$504,0),2),""))),""))</f>
        <v/>
      </c>
      <c r="C352" s="236" t="str">
        <f ca="1">IF(IFERROR(INDIRECT(CONCATENATE("'UNITCOST ITEMS (Data Entry)'!E",IFERROR(SUM(MATCH(A352,'UNITCOST ITEMS (Data Entry)'!$A$3:$A$504,0),2),""))),"")=0,"",IFERROR(INDIRECT(CONCATENATE("'UNITCOST ITEMS (Data Entry)'!E",IFERROR(SUM(MATCH(A352,'UNITCOST ITEMS (Data Entry)'!$A$3:$A$504,0),2),""))),""))</f>
        <v/>
      </c>
      <c r="D352" s="237"/>
      <c r="E352" s="159" t="str">
        <f ca="1">IF(IFERROR(INDIRECT(CONCATENATE("'UNITCOST ITEMS (Data Entry)'!F",IFERROR(SUM(MATCH(A352,'UNITCOST ITEMS (Data Entry)'!$A$3:$A$504,0),2),""))),"")=0,"",IFERROR(INDIRECT(CONCATENATE("'UNITCOST ITEMS (Data Entry)'!F",IFERROR(SUM(MATCH(A352,'UNITCOST ITEMS (Data Entry)'!$A$3:$A$504,0),2),""))),""))</f>
        <v/>
      </c>
      <c r="F352" s="159" t="str">
        <f ca="1">IF(IFERROR(INDIRECT(CONCATENATE("'UNITCOST ITEMS (Data Entry)'!G",IFERROR(SUM(MATCH(A352,'UNITCOST ITEMS (Data Entry)'!$A$3:$A$504,0),2),""))),"")=0,"",IFERROR(INDIRECT(CONCATENATE("'UNITCOST ITEMS (Data Entry)'!G",IFERROR(SUM(MATCH(A352,'UNITCOST ITEMS (Data Entry)'!$A$3:$A$504,0),2),""))),""))</f>
        <v/>
      </c>
      <c r="G352" s="152" t="str">
        <f ca="1">IF(IFERROR(INDIRECT(CONCATENATE("'UNITCOST ITEMS (Data Entry)'!H",IFERROR(SUM(MATCH(A352,'UNITCOST ITEMS (Data Entry)'!$A$3:$A$504,0),2),""))),"")=0,"",IFERROR(INDIRECT(CONCATENATE("'UNITCOST ITEMS (Data Entry)'!H",IFERROR(SUM(MATCH(A352,'UNITCOST ITEMS (Data Entry)'!$A$3:$A$504,0),2),""))),""))</f>
        <v/>
      </c>
      <c r="H352" s="152" t="str">
        <f ca="1">IF(IFERROR(INDIRECT(CONCATENATE("'UNITCOST ITEMS (Data Entry)'!I",IFERROR(SUM(MATCH(A352,'UNITCOST ITEMS (Data Entry)'!$A$3:$A$504,0),2),""))),"")=0,"",IFERROR(INDIRECT(CONCATENATE("'UNITCOST ITEMS (Data Entry)'!I",IFERROR(SUM(MATCH(A352,'UNITCOST ITEMS (Data Entry)'!$A$3:$A$504,0),2),""))),""))</f>
        <v/>
      </c>
      <c r="I352" s="153" t="str">
        <f ca="1">IF(K352=2,"",IF(IFERROR(INDIRECT(CONCATENATE("'UNITCOST ITEMS (Data Entry)'!J",IFERROR(SUM(MATCH(A352,'UNITCOST ITEMS (Data Entry)'!$A$3:$A$504,0),2),""))),"")=0,"",IFERROR(INDIRECT(CONCATENATE("'UNITCOST ITEMS (Data Entry)'!J",IFERROR(SUM(MATCH(A352,'UNITCOST ITEMS (Data Entry)'!$A$3:$A$504,0),2),""))),"")))</f>
        <v/>
      </c>
      <c r="J352" s="89"/>
      <c r="K352" s="149" t="str">
        <f ca="1">IF(IFERROR(INDIRECT(CONCATENATE("'UNITCOST ITEMS (Data Entry)'!C",IFERROR(SUM(MATCH(A352,'UNITCOST ITEMS (Data Entry)'!$A$3:$A$504,0),2),""))),"")=0,"",IFERROR(INDIRECT(CONCATENATE("'UNITCOST ITEMS (Data Entry)'!C",IFERROR(SUM(MATCH(A352,'UNITCOST ITEMS (Data Entry)'!$A$3:$A$504,0),2),""))),""))</f>
        <v/>
      </c>
      <c r="L352" s="85" t="str">
        <f t="shared" ca="1" si="10"/>
        <v/>
      </c>
    </row>
    <row r="353" spans="1:12" s="72" customFormat="1" ht="15" customHeight="1" x14ac:dyDescent="0.25">
      <c r="A353" s="148">
        <f t="shared" si="11"/>
        <v>345</v>
      </c>
      <c r="B353" s="156" t="str">
        <f ca="1">IF(IFERROR(INDIRECT(CONCATENATE("'UNITCOST ITEMS (Data Entry)'!D",IFERROR(SUM(MATCH(A353,'UNITCOST ITEMS (Data Entry)'!$A$3:$A$504,0),2),""))),"")=0,"",IFERROR(INDIRECT(CONCATENATE("'UNITCOST ITEMS (Data Entry)'!D",IFERROR(SUM(MATCH(A353,'UNITCOST ITEMS (Data Entry)'!$A$3:$A$504,0),2),""))),""))</f>
        <v/>
      </c>
      <c r="C353" s="236" t="str">
        <f ca="1">IF(IFERROR(INDIRECT(CONCATENATE("'UNITCOST ITEMS (Data Entry)'!E",IFERROR(SUM(MATCH(A353,'UNITCOST ITEMS (Data Entry)'!$A$3:$A$504,0),2),""))),"")=0,"",IFERROR(INDIRECT(CONCATENATE("'UNITCOST ITEMS (Data Entry)'!E",IFERROR(SUM(MATCH(A353,'UNITCOST ITEMS (Data Entry)'!$A$3:$A$504,0),2),""))),""))</f>
        <v/>
      </c>
      <c r="D353" s="237"/>
      <c r="E353" s="159" t="str">
        <f ca="1">IF(IFERROR(INDIRECT(CONCATENATE("'UNITCOST ITEMS (Data Entry)'!F",IFERROR(SUM(MATCH(A353,'UNITCOST ITEMS (Data Entry)'!$A$3:$A$504,0),2),""))),"")=0,"",IFERROR(INDIRECT(CONCATENATE("'UNITCOST ITEMS (Data Entry)'!F",IFERROR(SUM(MATCH(A353,'UNITCOST ITEMS (Data Entry)'!$A$3:$A$504,0),2),""))),""))</f>
        <v/>
      </c>
      <c r="F353" s="159" t="str">
        <f ca="1">IF(IFERROR(INDIRECT(CONCATENATE("'UNITCOST ITEMS (Data Entry)'!G",IFERROR(SUM(MATCH(A353,'UNITCOST ITEMS (Data Entry)'!$A$3:$A$504,0),2),""))),"")=0,"",IFERROR(INDIRECT(CONCATENATE("'UNITCOST ITEMS (Data Entry)'!G",IFERROR(SUM(MATCH(A353,'UNITCOST ITEMS (Data Entry)'!$A$3:$A$504,0),2),""))),""))</f>
        <v/>
      </c>
      <c r="G353" s="152" t="str">
        <f ca="1">IF(IFERROR(INDIRECT(CONCATENATE("'UNITCOST ITEMS (Data Entry)'!H",IFERROR(SUM(MATCH(A353,'UNITCOST ITEMS (Data Entry)'!$A$3:$A$504,0),2),""))),"")=0,"",IFERROR(INDIRECT(CONCATENATE("'UNITCOST ITEMS (Data Entry)'!H",IFERROR(SUM(MATCH(A353,'UNITCOST ITEMS (Data Entry)'!$A$3:$A$504,0),2),""))),""))</f>
        <v/>
      </c>
      <c r="H353" s="152" t="str">
        <f ca="1">IF(IFERROR(INDIRECT(CONCATENATE("'UNITCOST ITEMS (Data Entry)'!I",IFERROR(SUM(MATCH(A353,'UNITCOST ITEMS (Data Entry)'!$A$3:$A$504,0),2),""))),"")=0,"",IFERROR(INDIRECT(CONCATENATE("'UNITCOST ITEMS (Data Entry)'!I",IFERROR(SUM(MATCH(A353,'UNITCOST ITEMS (Data Entry)'!$A$3:$A$504,0),2),""))),""))</f>
        <v/>
      </c>
      <c r="I353" s="153" t="str">
        <f ca="1">IF(K353=2,"",IF(IFERROR(INDIRECT(CONCATENATE("'UNITCOST ITEMS (Data Entry)'!J",IFERROR(SUM(MATCH(A353,'UNITCOST ITEMS (Data Entry)'!$A$3:$A$504,0),2),""))),"")=0,"",IFERROR(INDIRECT(CONCATENATE("'UNITCOST ITEMS (Data Entry)'!J",IFERROR(SUM(MATCH(A353,'UNITCOST ITEMS (Data Entry)'!$A$3:$A$504,0),2),""))),"")))</f>
        <v/>
      </c>
      <c r="J353" s="89"/>
      <c r="K353" s="149" t="str">
        <f ca="1">IF(IFERROR(INDIRECT(CONCATENATE("'UNITCOST ITEMS (Data Entry)'!C",IFERROR(SUM(MATCH(A353,'UNITCOST ITEMS (Data Entry)'!$A$3:$A$504,0),2),""))),"")=0,"",IFERROR(INDIRECT(CONCATENATE("'UNITCOST ITEMS (Data Entry)'!C",IFERROR(SUM(MATCH(A353,'UNITCOST ITEMS (Data Entry)'!$A$3:$A$504,0),2),""))),""))</f>
        <v/>
      </c>
      <c r="L353" s="85" t="str">
        <f t="shared" ca="1" si="10"/>
        <v/>
      </c>
    </row>
    <row r="354" spans="1:12" s="72" customFormat="1" ht="15" customHeight="1" x14ac:dyDescent="0.25">
      <c r="A354" s="148">
        <f t="shared" si="11"/>
        <v>346</v>
      </c>
      <c r="B354" s="156" t="str">
        <f ca="1">IF(IFERROR(INDIRECT(CONCATENATE("'UNITCOST ITEMS (Data Entry)'!D",IFERROR(SUM(MATCH(A354,'UNITCOST ITEMS (Data Entry)'!$A$3:$A$504,0),2),""))),"")=0,"",IFERROR(INDIRECT(CONCATENATE("'UNITCOST ITEMS (Data Entry)'!D",IFERROR(SUM(MATCH(A354,'UNITCOST ITEMS (Data Entry)'!$A$3:$A$504,0),2),""))),""))</f>
        <v/>
      </c>
      <c r="C354" s="236" t="str">
        <f ca="1">IF(IFERROR(INDIRECT(CONCATENATE("'UNITCOST ITEMS (Data Entry)'!E",IFERROR(SUM(MATCH(A354,'UNITCOST ITEMS (Data Entry)'!$A$3:$A$504,0),2),""))),"")=0,"",IFERROR(INDIRECT(CONCATENATE("'UNITCOST ITEMS (Data Entry)'!E",IFERROR(SUM(MATCH(A354,'UNITCOST ITEMS (Data Entry)'!$A$3:$A$504,0),2),""))),""))</f>
        <v/>
      </c>
      <c r="D354" s="237"/>
      <c r="E354" s="159" t="str">
        <f ca="1">IF(IFERROR(INDIRECT(CONCATENATE("'UNITCOST ITEMS (Data Entry)'!F",IFERROR(SUM(MATCH(A354,'UNITCOST ITEMS (Data Entry)'!$A$3:$A$504,0),2),""))),"")=0,"",IFERROR(INDIRECT(CONCATENATE("'UNITCOST ITEMS (Data Entry)'!F",IFERROR(SUM(MATCH(A354,'UNITCOST ITEMS (Data Entry)'!$A$3:$A$504,0),2),""))),""))</f>
        <v/>
      </c>
      <c r="F354" s="159" t="str">
        <f ca="1">IF(IFERROR(INDIRECT(CONCATENATE("'UNITCOST ITEMS (Data Entry)'!G",IFERROR(SUM(MATCH(A354,'UNITCOST ITEMS (Data Entry)'!$A$3:$A$504,0),2),""))),"")=0,"",IFERROR(INDIRECT(CONCATENATE("'UNITCOST ITEMS (Data Entry)'!G",IFERROR(SUM(MATCH(A354,'UNITCOST ITEMS (Data Entry)'!$A$3:$A$504,0),2),""))),""))</f>
        <v/>
      </c>
      <c r="G354" s="152" t="str">
        <f ca="1">IF(IFERROR(INDIRECT(CONCATENATE("'UNITCOST ITEMS (Data Entry)'!H",IFERROR(SUM(MATCH(A354,'UNITCOST ITEMS (Data Entry)'!$A$3:$A$504,0),2),""))),"")=0,"",IFERROR(INDIRECT(CONCATENATE("'UNITCOST ITEMS (Data Entry)'!H",IFERROR(SUM(MATCH(A354,'UNITCOST ITEMS (Data Entry)'!$A$3:$A$504,0),2),""))),""))</f>
        <v/>
      </c>
      <c r="H354" s="152" t="str">
        <f ca="1">IF(IFERROR(INDIRECT(CONCATENATE("'UNITCOST ITEMS (Data Entry)'!I",IFERROR(SUM(MATCH(A354,'UNITCOST ITEMS (Data Entry)'!$A$3:$A$504,0),2),""))),"")=0,"",IFERROR(INDIRECT(CONCATENATE("'UNITCOST ITEMS (Data Entry)'!I",IFERROR(SUM(MATCH(A354,'UNITCOST ITEMS (Data Entry)'!$A$3:$A$504,0),2),""))),""))</f>
        <v/>
      </c>
      <c r="I354" s="153" t="str">
        <f ca="1">IF(K354=2,"",IF(IFERROR(INDIRECT(CONCATENATE("'UNITCOST ITEMS (Data Entry)'!J",IFERROR(SUM(MATCH(A354,'UNITCOST ITEMS (Data Entry)'!$A$3:$A$504,0),2),""))),"")=0,"",IFERROR(INDIRECT(CONCATENATE("'UNITCOST ITEMS (Data Entry)'!J",IFERROR(SUM(MATCH(A354,'UNITCOST ITEMS (Data Entry)'!$A$3:$A$504,0),2),""))),"")))</f>
        <v/>
      </c>
      <c r="J354" s="89"/>
      <c r="K354" s="149" t="str">
        <f ca="1">IF(IFERROR(INDIRECT(CONCATENATE("'UNITCOST ITEMS (Data Entry)'!C",IFERROR(SUM(MATCH(A354,'UNITCOST ITEMS (Data Entry)'!$A$3:$A$504,0),2),""))),"")=0,"",IFERROR(INDIRECT(CONCATENATE("'UNITCOST ITEMS (Data Entry)'!C",IFERROR(SUM(MATCH(A354,'UNITCOST ITEMS (Data Entry)'!$A$3:$A$504,0),2),""))),""))</f>
        <v/>
      </c>
      <c r="L354" s="85" t="str">
        <f t="shared" ca="1" si="10"/>
        <v/>
      </c>
    </row>
    <row r="355" spans="1:12" s="72" customFormat="1" ht="15" customHeight="1" x14ac:dyDescent="0.25">
      <c r="A355" s="148">
        <f t="shared" si="11"/>
        <v>347</v>
      </c>
      <c r="B355" s="156" t="str">
        <f ca="1">IF(IFERROR(INDIRECT(CONCATENATE("'UNITCOST ITEMS (Data Entry)'!D",IFERROR(SUM(MATCH(A355,'UNITCOST ITEMS (Data Entry)'!$A$3:$A$504,0),2),""))),"")=0,"",IFERROR(INDIRECT(CONCATENATE("'UNITCOST ITEMS (Data Entry)'!D",IFERROR(SUM(MATCH(A355,'UNITCOST ITEMS (Data Entry)'!$A$3:$A$504,0),2),""))),""))</f>
        <v/>
      </c>
      <c r="C355" s="236" t="str">
        <f ca="1">IF(IFERROR(INDIRECT(CONCATENATE("'UNITCOST ITEMS (Data Entry)'!E",IFERROR(SUM(MATCH(A355,'UNITCOST ITEMS (Data Entry)'!$A$3:$A$504,0),2),""))),"")=0,"",IFERROR(INDIRECT(CONCATENATE("'UNITCOST ITEMS (Data Entry)'!E",IFERROR(SUM(MATCH(A355,'UNITCOST ITEMS (Data Entry)'!$A$3:$A$504,0),2),""))),""))</f>
        <v/>
      </c>
      <c r="D355" s="237"/>
      <c r="E355" s="159" t="str">
        <f ca="1">IF(IFERROR(INDIRECT(CONCATENATE("'UNITCOST ITEMS (Data Entry)'!F",IFERROR(SUM(MATCH(A355,'UNITCOST ITEMS (Data Entry)'!$A$3:$A$504,0),2),""))),"")=0,"",IFERROR(INDIRECT(CONCATENATE("'UNITCOST ITEMS (Data Entry)'!F",IFERROR(SUM(MATCH(A355,'UNITCOST ITEMS (Data Entry)'!$A$3:$A$504,0),2),""))),""))</f>
        <v/>
      </c>
      <c r="F355" s="159" t="str">
        <f ca="1">IF(IFERROR(INDIRECT(CONCATENATE("'UNITCOST ITEMS (Data Entry)'!G",IFERROR(SUM(MATCH(A355,'UNITCOST ITEMS (Data Entry)'!$A$3:$A$504,0),2),""))),"")=0,"",IFERROR(INDIRECT(CONCATENATE("'UNITCOST ITEMS (Data Entry)'!G",IFERROR(SUM(MATCH(A355,'UNITCOST ITEMS (Data Entry)'!$A$3:$A$504,0),2),""))),""))</f>
        <v/>
      </c>
      <c r="G355" s="152" t="str">
        <f ca="1">IF(IFERROR(INDIRECT(CONCATENATE("'UNITCOST ITEMS (Data Entry)'!H",IFERROR(SUM(MATCH(A355,'UNITCOST ITEMS (Data Entry)'!$A$3:$A$504,0),2),""))),"")=0,"",IFERROR(INDIRECT(CONCATENATE("'UNITCOST ITEMS (Data Entry)'!H",IFERROR(SUM(MATCH(A355,'UNITCOST ITEMS (Data Entry)'!$A$3:$A$504,0),2),""))),""))</f>
        <v/>
      </c>
      <c r="H355" s="152" t="str">
        <f ca="1">IF(IFERROR(INDIRECT(CONCATENATE("'UNITCOST ITEMS (Data Entry)'!I",IFERROR(SUM(MATCH(A355,'UNITCOST ITEMS (Data Entry)'!$A$3:$A$504,0),2),""))),"")=0,"",IFERROR(INDIRECT(CONCATENATE("'UNITCOST ITEMS (Data Entry)'!I",IFERROR(SUM(MATCH(A355,'UNITCOST ITEMS (Data Entry)'!$A$3:$A$504,0),2),""))),""))</f>
        <v/>
      </c>
      <c r="I355" s="153" t="str">
        <f ca="1">IF(K355=2,"",IF(IFERROR(INDIRECT(CONCATENATE("'UNITCOST ITEMS (Data Entry)'!J",IFERROR(SUM(MATCH(A355,'UNITCOST ITEMS (Data Entry)'!$A$3:$A$504,0),2),""))),"")=0,"",IFERROR(INDIRECT(CONCATENATE("'UNITCOST ITEMS (Data Entry)'!J",IFERROR(SUM(MATCH(A355,'UNITCOST ITEMS (Data Entry)'!$A$3:$A$504,0),2),""))),"")))</f>
        <v/>
      </c>
      <c r="J355" s="89"/>
      <c r="K355" s="149" t="str">
        <f ca="1">IF(IFERROR(INDIRECT(CONCATENATE("'UNITCOST ITEMS (Data Entry)'!C",IFERROR(SUM(MATCH(A355,'UNITCOST ITEMS (Data Entry)'!$A$3:$A$504,0),2),""))),"")=0,"",IFERROR(INDIRECT(CONCATENATE("'UNITCOST ITEMS (Data Entry)'!C",IFERROR(SUM(MATCH(A355,'UNITCOST ITEMS (Data Entry)'!$A$3:$A$504,0),2),""))),""))</f>
        <v/>
      </c>
      <c r="L355" s="85" t="str">
        <f t="shared" ca="1" si="10"/>
        <v/>
      </c>
    </row>
    <row r="356" spans="1:12" s="72" customFormat="1" ht="15" customHeight="1" x14ac:dyDescent="0.25">
      <c r="A356" s="148">
        <f t="shared" si="11"/>
        <v>348</v>
      </c>
      <c r="B356" s="156" t="str">
        <f ca="1">IF(IFERROR(INDIRECT(CONCATENATE("'UNITCOST ITEMS (Data Entry)'!D",IFERROR(SUM(MATCH(A356,'UNITCOST ITEMS (Data Entry)'!$A$3:$A$504,0),2),""))),"")=0,"",IFERROR(INDIRECT(CONCATENATE("'UNITCOST ITEMS (Data Entry)'!D",IFERROR(SUM(MATCH(A356,'UNITCOST ITEMS (Data Entry)'!$A$3:$A$504,0),2),""))),""))</f>
        <v/>
      </c>
      <c r="C356" s="236" t="str">
        <f ca="1">IF(IFERROR(INDIRECT(CONCATENATE("'UNITCOST ITEMS (Data Entry)'!E",IFERROR(SUM(MATCH(A356,'UNITCOST ITEMS (Data Entry)'!$A$3:$A$504,0),2),""))),"")=0,"",IFERROR(INDIRECT(CONCATENATE("'UNITCOST ITEMS (Data Entry)'!E",IFERROR(SUM(MATCH(A356,'UNITCOST ITEMS (Data Entry)'!$A$3:$A$504,0),2),""))),""))</f>
        <v/>
      </c>
      <c r="D356" s="237"/>
      <c r="E356" s="159" t="str">
        <f ca="1">IF(IFERROR(INDIRECT(CONCATENATE("'UNITCOST ITEMS (Data Entry)'!F",IFERROR(SUM(MATCH(A356,'UNITCOST ITEMS (Data Entry)'!$A$3:$A$504,0),2),""))),"")=0,"",IFERROR(INDIRECT(CONCATENATE("'UNITCOST ITEMS (Data Entry)'!F",IFERROR(SUM(MATCH(A356,'UNITCOST ITEMS (Data Entry)'!$A$3:$A$504,0),2),""))),""))</f>
        <v/>
      </c>
      <c r="F356" s="159" t="str">
        <f ca="1">IF(IFERROR(INDIRECT(CONCATENATE("'UNITCOST ITEMS (Data Entry)'!G",IFERROR(SUM(MATCH(A356,'UNITCOST ITEMS (Data Entry)'!$A$3:$A$504,0),2),""))),"")=0,"",IFERROR(INDIRECT(CONCATENATE("'UNITCOST ITEMS (Data Entry)'!G",IFERROR(SUM(MATCH(A356,'UNITCOST ITEMS (Data Entry)'!$A$3:$A$504,0),2),""))),""))</f>
        <v/>
      </c>
      <c r="G356" s="152" t="str">
        <f ca="1">IF(IFERROR(INDIRECT(CONCATENATE("'UNITCOST ITEMS (Data Entry)'!H",IFERROR(SUM(MATCH(A356,'UNITCOST ITEMS (Data Entry)'!$A$3:$A$504,0),2),""))),"")=0,"",IFERROR(INDIRECT(CONCATENATE("'UNITCOST ITEMS (Data Entry)'!H",IFERROR(SUM(MATCH(A356,'UNITCOST ITEMS (Data Entry)'!$A$3:$A$504,0),2),""))),""))</f>
        <v/>
      </c>
      <c r="H356" s="152" t="str">
        <f ca="1">IF(IFERROR(INDIRECT(CONCATENATE("'UNITCOST ITEMS (Data Entry)'!I",IFERROR(SUM(MATCH(A356,'UNITCOST ITEMS (Data Entry)'!$A$3:$A$504,0),2),""))),"")=0,"",IFERROR(INDIRECT(CONCATENATE("'UNITCOST ITEMS (Data Entry)'!I",IFERROR(SUM(MATCH(A356,'UNITCOST ITEMS (Data Entry)'!$A$3:$A$504,0),2),""))),""))</f>
        <v/>
      </c>
      <c r="I356" s="153" t="str">
        <f ca="1">IF(K356=2,"",IF(IFERROR(INDIRECT(CONCATENATE("'UNITCOST ITEMS (Data Entry)'!J",IFERROR(SUM(MATCH(A356,'UNITCOST ITEMS (Data Entry)'!$A$3:$A$504,0),2),""))),"")=0,"",IFERROR(INDIRECT(CONCATENATE("'UNITCOST ITEMS (Data Entry)'!J",IFERROR(SUM(MATCH(A356,'UNITCOST ITEMS (Data Entry)'!$A$3:$A$504,0),2),""))),"")))</f>
        <v/>
      </c>
      <c r="J356" s="89"/>
      <c r="K356" s="149" t="str">
        <f ca="1">IF(IFERROR(INDIRECT(CONCATENATE("'UNITCOST ITEMS (Data Entry)'!C",IFERROR(SUM(MATCH(A356,'UNITCOST ITEMS (Data Entry)'!$A$3:$A$504,0),2),""))),"")=0,"",IFERROR(INDIRECT(CONCATENATE("'UNITCOST ITEMS (Data Entry)'!C",IFERROR(SUM(MATCH(A356,'UNITCOST ITEMS (Data Entry)'!$A$3:$A$504,0),2),""))),""))</f>
        <v/>
      </c>
      <c r="L356" s="85" t="str">
        <f t="shared" ca="1" si="10"/>
        <v/>
      </c>
    </row>
    <row r="357" spans="1:12" s="72" customFormat="1" ht="15" customHeight="1" x14ac:dyDescent="0.25">
      <c r="A357" s="148">
        <f t="shared" si="11"/>
        <v>349</v>
      </c>
      <c r="B357" s="156" t="str">
        <f ca="1">IF(IFERROR(INDIRECT(CONCATENATE("'UNITCOST ITEMS (Data Entry)'!D",IFERROR(SUM(MATCH(A357,'UNITCOST ITEMS (Data Entry)'!$A$3:$A$504,0),2),""))),"")=0,"",IFERROR(INDIRECT(CONCATENATE("'UNITCOST ITEMS (Data Entry)'!D",IFERROR(SUM(MATCH(A357,'UNITCOST ITEMS (Data Entry)'!$A$3:$A$504,0),2),""))),""))</f>
        <v/>
      </c>
      <c r="C357" s="236" t="str">
        <f ca="1">IF(IFERROR(INDIRECT(CONCATENATE("'UNITCOST ITEMS (Data Entry)'!E",IFERROR(SUM(MATCH(A357,'UNITCOST ITEMS (Data Entry)'!$A$3:$A$504,0),2),""))),"")=0,"",IFERROR(INDIRECT(CONCATENATE("'UNITCOST ITEMS (Data Entry)'!E",IFERROR(SUM(MATCH(A357,'UNITCOST ITEMS (Data Entry)'!$A$3:$A$504,0),2),""))),""))</f>
        <v/>
      </c>
      <c r="D357" s="237"/>
      <c r="E357" s="159" t="str">
        <f ca="1">IF(IFERROR(INDIRECT(CONCATENATE("'UNITCOST ITEMS (Data Entry)'!F",IFERROR(SUM(MATCH(A357,'UNITCOST ITEMS (Data Entry)'!$A$3:$A$504,0),2),""))),"")=0,"",IFERROR(INDIRECT(CONCATENATE("'UNITCOST ITEMS (Data Entry)'!F",IFERROR(SUM(MATCH(A357,'UNITCOST ITEMS (Data Entry)'!$A$3:$A$504,0),2),""))),""))</f>
        <v/>
      </c>
      <c r="F357" s="159" t="str">
        <f ca="1">IF(IFERROR(INDIRECT(CONCATENATE("'UNITCOST ITEMS (Data Entry)'!G",IFERROR(SUM(MATCH(A357,'UNITCOST ITEMS (Data Entry)'!$A$3:$A$504,0),2),""))),"")=0,"",IFERROR(INDIRECT(CONCATENATE("'UNITCOST ITEMS (Data Entry)'!G",IFERROR(SUM(MATCH(A357,'UNITCOST ITEMS (Data Entry)'!$A$3:$A$504,0),2),""))),""))</f>
        <v/>
      </c>
      <c r="G357" s="152" t="str">
        <f ca="1">IF(IFERROR(INDIRECT(CONCATENATE("'UNITCOST ITEMS (Data Entry)'!H",IFERROR(SUM(MATCH(A357,'UNITCOST ITEMS (Data Entry)'!$A$3:$A$504,0),2),""))),"")=0,"",IFERROR(INDIRECT(CONCATENATE("'UNITCOST ITEMS (Data Entry)'!H",IFERROR(SUM(MATCH(A357,'UNITCOST ITEMS (Data Entry)'!$A$3:$A$504,0),2),""))),""))</f>
        <v/>
      </c>
      <c r="H357" s="152" t="str">
        <f ca="1">IF(IFERROR(INDIRECT(CONCATENATE("'UNITCOST ITEMS (Data Entry)'!I",IFERROR(SUM(MATCH(A357,'UNITCOST ITEMS (Data Entry)'!$A$3:$A$504,0),2),""))),"")=0,"",IFERROR(INDIRECT(CONCATENATE("'UNITCOST ITEMS (Data Entry)'!I",IFERROR(SUM(MATCH(A357,'UNITCOST ITEMS (Data Entry)'!$A$3:$A$504,0),2),""))),""))</f>
        <v/>
      </c>
      <c r="I357" s="153" t="str">
        <f ca="1">IF(K357=2,"",IF(IFERROR(INDIRECT(CONCATENATE("'UNITCOST ITEMS (Data Entry)'!J",IFERROR(SUM(MATCH(A357,'UNITCOST ITEMS (Data Entry)'!$A$3:$A$504,0),2),""))),"")=0,"",IFERROR(INDIRECT(CONCATENATE("'UNITCOST ITEMS (Data Entry)'!J",IFERROR(SUM(MATCH(A357,'UNITCOST ITEMS (Data Entry)'!$A$3:$A$504,0),2),""))),"")))</f>
        <v/>
      </c>
      <c r="J357" s="89"/>
      <c r="K357" s="149" t="str">
        <f ca="1">IF(IFERROR(INDIRECT(CONCATENATE("'UNITCOST ITEMS (Data Entry)'!C",IFERROR(SUM(MATCH(A357,'UNITCOST ITEMS (Data Entry)'!$A$3:$A$504,0),2),""))),"")=0,"",IFERROR(INDIRECT(CONCATENATE("'UNITCOST ITEMS (Data Entry)'!C",IFERROR(SUM(MATCH(A357,'UNITCOST ITEMS (Data Entry)'!$A$3:$A$504,0),2),""))),""))</f>
        <v/>
      </c>
      <c r="L357" s="85" t="str">
        <f t="shared" ca="1" si="10"/>
        <v/>
      </c>
    </row>
    <row r="358" spans="1:12" s="72" customFormat="1" ht="15" customHeight="1" x14ac:dyDescent="0.25">
      <c r="A358" s="148">
        <f t="shared" si="11"/>
        <v>350</v>
      </c>
      <c r="B358" s="156" t="str">
        <f ca="1">IF(IFERROR(INDIRECT(CONCATENATE("'UNITCOST ITEMS (Data Entry)'!D",IFERROR(SUM(MATCH(A358,'UNITCOST ITEMS (Data Entry)'!$A$3:$A$504,0),2),""))),"")=0,"",IFERROR(INDIRECT(CONCATENATE("'UNITCOST ITEMS (Data Entry)'!D",IFERROR(SUM(MATCH(A358,'UNITCOST ITEMS (Data Entry)'!$A$3:$A$504,0),2),""))),""))</f>
        <v/>
      </c>
      <c r="C358" s="236" t="str">
        <f ca="1">IF(IFERROR(INDIRECT(CONCATENATE("'UNITCOST ITEMS (Data Entry)'!E",IFERROR(SUM(MATCH(A358,'UNITCOST ITEMS (Data Entry)'!$A$3:$A$504,0),2),""))),"")=0,"",IFERROR(INDIRECT(CONCATENATE("'UNITCOST ITEMS (Data Entry)'!E",IFERROR(SUM(MATCH(A358,'UNITCOST ITEMS (Data Entry)'!$A$3:$A$504,0),2),""))),""))</f>
        <v/>
      </c>
      <c r="D358" s="237"/>
      <c r="E358" s="159" t="str">
        <f ca="1">IF(IFERROR(INDIRECT(CONCATENATE("'UNITCOST ITEMS (Data Entry)'!F",IFERROR(SUM(MATCH(A358,'UNITCOST ITEMS (Data Entry)'!$A$3:$A$504,0),2),""))),"")=0,"",IFERROR(INDIRECT(CONCATENATE("'UNITCOST ITEMS (Data Entry)'!F",IFERROR(SUM(MATCH(A358,'UNITCOST ITEMS (Data Entry)'!$A$3:$A$504,0),2),""))),""))</f>
        <v/>
      </c>
      <c r="F358" s="159" t="str">
        <f ca="1">IF(IFERROR(INDIRECT(CONCATENATE("'UNITCOST ITEMS (Data Entry)'!G",IFERROR(SUM(MATCH(A358,'UNITCOST ITEMS (Data Entry)'!$A$3:$A$504,0),2),""))),"")=0,"",IFERROR(INDIRECT(CONCATENATE("'UNITCOST ITEMS (Data Entry)'!G",IFERROR(SUM(MATCH(A358,'UNITCOST ITEMS (Data Entry)'!$A$3:$A$504,0),2),""))),""))</f>
        <v/>
      </c>
      <c r="G358" s="152" t="str">
        <f ca="1">IF(IFERROR(INDIRECT(CONCATENATE("'UNITCOST ITEMS (Data Entry)'!H",IFERROR(SUM(MATCH(A358,'UNITCOST ITEMS (Data Entry)'!$A$3:$A$504,0),2),""))),"")=0,"",IFERROR(INDIRECT(CONCATENATE("'UNITCOST ITEMS (Data Entry)'!H",IFERROR(SUM(MATCH(A358,'UNITCOST ITEMS (Data Entry)'!$A$3:$A$504,0),2),""))),""))</f>
        <v/>
      </c>
      <c r="H358" s="152" t="str">
        <f ca="1">IF(IFERROR(INDIRECT(CONCATENATE("'UNITCOST ITEMS (Data Entry)'!I",IFERROR(SUM(MATCH(A358,'UNITCOST ITEMS (Data Entry)'!$A$3:$A$504,0),2),""))),"")=0,"",IFERROR(INDIRECT(CONCATENATE("'UNITCOST ITEMS (Data Entry)'!I",IFERROR(SUM(MATCH(A358,'UNITCOST ITEMS (Data Entry)'!$A$3:$A$504,0),2),""))),""))</f>
        <v/>
      </c>
      <c r="I358" s="153" t="str">
        <f ca="1">IF(K358=2,"",IF(IFERROR(INDIRECT(CONCATENATE("'UNITCOST ITEMS (Data Entry)'!J",IFERROR(SUM(MATCH(A358,'UNITCOST ITEMS (Data Entry)'!$A$3:$A$504,0),2),""))),"")=0,"",IFERROR(INDIRECT(CONCATENATE("'UNITCOST ITEMS (Data Entry)'!J",IFERROR(SUM(MATCH(A358,'UNITCOST ITEMS (Data Entry)'!$A$3:$A$504,0),2),""))),"")))</f>
        <v/>
      </c>
      <c r="J358" s="89"/>
      <c r="K358" s="149" t="str">
        <f ca="1">IF(IFERROR(INDIRECT(CONCATENATE("'UNITCOST ITEMS (Data Entry)'!C",IFERROR(SUM(MATCH(A358,'UNITCOST ITEMS (Data Entry)'!$A$3:$A$504,0),2),""))),"")=0,"",IFERROR(INDIRECT(CONCATENATE("'UNITCOST ITEMS (Data Entry)'!C",IFERROR(SUM(MATCH(A358,'UNITCOST ITEMS (Data Entry)'!$A$3:$A$504,0),2),""))),""))</f>
        <v/>
      </c>
      <c r="L358" s="85" t="str">
        <f t="shared" ca="1" si="10"/>
        <v/>
      </c>
    </row>
    <row r="359" spans="1:12" s="72" customFormat="1" ht="15" customHeight="1" x14ac:dyDescent="0.25">
      <c r="A359" s="148">
        <f t="shared" si="11"/>
        <v>351</v>
      </c>
      <c r="B359" s="156" t="str">
        <f ca="1">IF(IFERROR(INDIRECT(CONCATENATE("'UNITCOST ITEMS (Data Entry)'!D",IFERROR(SUM(MATCH(A359,'UNITCOST ITEMS (Data Entry)'!$A$3:$A$504,0),2),""))),"")=0,"",IFERROR(INDIRECT(CONCATENATE("'UNITCOST ITEMS (Data Entry)'!D",IFERROR(SUM(MATCH(A359,'UNITCOST ITEMS (Data Entry)'!$A$3:$A$504,0),2),""))),""))</f>
        <v/>
      </c>
      <c r="C359" s="236" t="str">
        <f ca="1">IF(IFERROR(INDIRECT(CONCATENATE("'UNITCOST ITEMS (Data Entry)'!E",IFERROR(SUM(MATCH(A359,'UNITCOST ITEMS (Data Entry)'!$A$3:$A$504,0),2),""))),"")=0,"",IFERROR(INDIRECT(CONCATENATE("'UNITCOST ITEMS (Data Entry)'!E",IFERROR(SUM(MATCH(A359,'UNITCOST ITEMS (Data Entry)'!$A$3:$A$504,0),2),""))),""))</f>
        <v/>
      </c>
      <c r="D359" s="237"/>
      <c r="E359" s="159" t="str">
        <f ca="1">IF(IFERROR(INDIRECT(CONCATENATE("'UNITCOST ITEMS (Data Entry)'!F",IFERROR(SUM(MATCH(A359,'UNITCOST ITEMS (Data Entry)'!$A$3:$A$504,0),2),""))),"")=0,"",IFERROR(INDIRECT(CONCATENATE("'UNITCOST ITEMS (Data Entry)'!F",IFERROR(SUM(MATCH(A359,'UNITCOST ITEMS (Data Entry)'!$A$3:$A$504,0),2),""))),""))</f>
        <v/>
      </c>
      <c r="F359" s="159" t="str">
        <f ca="1">IF(IFERROR(INDIRECT(CONCATENATE("'UNITCOST ITEMS (Data Entry)'!G",IFERROR(SUM(MATCH(A359,'UNITCOST ITEMS (Data Entry)'!$A$3:$A$504,0),2),""))),"")=0,"",IFERROR(INDIRECT(CONCATENATE("'UNITCOST ITEMS (Data Entry)'!G",IFERROR(SUM(MATCH(A359,'UNITCOST ITEMS (Data Entry)'!$A$3:$A$504,0),2),""))),""))</f>
        <v/>
      </c>
      <c r="G359" s="152" t="str">
        <f ca="1">IF(IFERROR(INDIRECT(CONCATENATE("'UNITCOST ITEMS (Data Entry)'!H",IFERROR(SUM(MATCH(A359,'UNITCOST ITEMS (Data Entry)'!$A$3:$A$504,0),2),""))),"")=0,"",IFERROR(INDIRECT(CONCATENATE("'UNITCOST ITEMS (Data Entry)'!H",IFERROR(SUM(MATCH(A359,'UNITCOST ITEMS (Data Entry)'!$A$3:$A$504,0),2),""))),""))</f>
        <v/>
      </c>
      <c r="H359" s="152" t="str">
        <f ca="1">IF(IFERROR(INDIRECT(CONCATENATE("'UNITCOST ITEMS (Data Entry)'!I",IFERROR(SUM(MATCH(A359,'UNITCOST ITEMS (Data Entry)'!$A$3:$A$504,0),2),""))),"")=0,"",IFERROR(INDIRECT(CONCATENATE("'UNITCOST ITEMS (Data Entry)'!I",IFERROR(SUM(MATCH(A359,'UNITCOST ITEMS (Data Entry)'!$A$3:$A$504,0),2),""))),""))</f>
        <v/>
      </c>
      <c r="I359" s="153" t="str">
        <f ca="1">IF(K359=2,"",IF(IFERROR(INDIRECT(CONCATENATE("'UNITCOST ITEMS (Data Entry)'!J",IFERROR(SUM(MATCH(A359,'UNITCOST ITEMS (Data Entry)'!$A$3:$A$504,0),2),""))),"")=0,"",IFERROR(INDIRECT(CONCATENATE("'UNITCOST ITEMS (Data Entry)'!J",IFERROR(SUM(MATCH(A359,'UNITCOST ITEMS (Data Entry)'!$A$3:$A$504,0),2),""))),"")))</f>
        <v/>
      </c>
      <c r="J359" s="89"/>
      <c r="K359" s="149" t="str">
        <f ca="1">IF(IFERROR(INDIRECT(CONCATENATE("'UNITCOST ITEMS (Data Entry)'!C",IFERROR(SUM(MATCH(A359,'UNITCOST ITEMS (Data Entry)'!$A$3:$A$504,0),2),""))),"")=0,"",IFERROR(INDIRECT(CONCATENATE("'UNITCOST ITEMS (Data Entry)'!C",IFERROR(SUM(MATCH(A359,'UNITCOST ITEMS (Data Entry)'!$A$3:$A$504,0),2),""))),""))</f>
        <v/>
      </c>
      <c r="L359" s="85" t="str">
        <f t="shared" ca="1" si="10"/>
        <v/>
      </c>
    </row>
    <row r="360" spans="1:12" s="72" customFormat="1" ht="15" customHeight="1" x14ac:dyDescent="0.25">
      <c r="A360" s="148">
        <f t="shared" si="11"/>
        <v>352</v>
      </c>
      <c r="B360" s="156" t="str">
        <f ca="1">IF(IFERROR(INDIRECT(CONCATENATE("'UNITCOST ITEMS (Data Entry)'!D",IFERROR(SUM(MATCH(A360,'UNITCOST ITEMS (Data Entry)'!$A$3:$A$504,0),2),""))),"")=0,"",IFERROR(INDIRECT(CONCATENATE("'UNITCOST ITEMS (Data Entry)'!D",IFERROR(SUM(MATCH(A360,'UNITCOST ITEMS (Data Entry)'!$A$3:$A$504,0),2),""))),""))</f>
        <v/>
      </c>
      <c r="C360" s="236" t="str">
        <f ca="1">IF(IFERROR(INDIRECT(CONCATENATE("'UNITCOST ITEMS (Data Entry)'!E",IFERROR(SUM(MATCH(A360,'UNITCOST ITEMS (Data Entry)'!$A$3:$A$504,0),2),""))),"")=0,"",IFERROR(INDIRECT(CONCATENATE("'UNITCOST ITEMS (Data Entry)'!E",IFERROR(SUM(MATCH(A360,'UNITCOST ITEMS (Data Entry)'!$A$3:$A$504,0),2),""))),""))</f>
        <v/>
      </c>
      <c r="D360" s="237"/>
      <c r="E360" s="159" t="str">
        <f ca="1">IF(IFERROR(INDIRECT(CONCATENATE("'UNITCOST ITEMS (Data Entry)'!F",IFERROR(SUM(MATCH(A360,'UNITCOST ITEMS (Data Entry)'!$A$3:$A$504,0),2),""))),"")=0,"",IFERROR(INDIRECT(CONCATENATE("'UNITCOST ITEMS (Data Entry)'!F",IFERROR(SUM(MATCH(A360,'UNITCOST ITEMS (Data Entry)'!$A$3:$A$504,0),2),""))),""))</f>
        <v/>
      </c>
      <c r="F360" s="159" t="str">
        <f ca="1">IF(IFERROR(INDIRECT(CONCATENATE("'UNITCOST ITEMS (Data Entry)'!G",IFERROR(SUM(MATCH(A360,'UNITCOST ITEMS (Data Entry)'!$A$3:$A$504,0),2),""))),"")=0,"",IFERROR(INDIRECT(CONCATENATE("'UNITCOST ITEMS (Data Entry)'!G",IFERROR(SUM(MATCH(A360,'UNITCOST ITEMS (Data Entry)'!$A$3:$A$504,0),2),""))),""))</f>
        <v/>
      </c>
      <c r="G360" s="152" t="str">
        <f ca="1">IF(IFERROR(INDIRECT(CONCATENATE("'UNITCOST ITEMS (Data Entry)'!H",IFERROR(SUM(MATCH(A360,'UNITCOST ITEMS (Data Entry)'!$A$3:$A$504,0),2),""))),"")=0,"",IFERROR(INDIRECT(CONCATENATE("'UNITCOST ITEMS (Data Entry)'!H",IFERROR(SUM(MATCH(A360,'UNITCOST ITEMS (Data Entry)'!$A$3:$A$504,0),2),""))),""))</f>
        <v/>
      </c>
      <c r="H360" s="152" t="str">
        <f ca="1">IF(IFERROR(INDIRECT(CONCATENATE("'UNITCOST ITEMS (Data Entry)'!I",IFERROR(SUM(MATCH(A360,'UNITCOST ITEMS (Data Entry)'!$A$3:$A$504,0),2),""))),"")=0,"",IFERROR(INDIRECT(CONCATENATE("'UNITCOST ITEMS (Data Entry)'!I",IFERROR(SUM(MATCH(A360,'UNITCOST ITEMS (Data Entry)'!$A$3:$A$504,0),2),""))),""))</f>
        <v/>
      </c>
      <c r="I360" s="153" t="str">
        <f ca="1">IF(K360=2,"",IF(IFERROR(INDIRECT(CONCATENATE("'UNITCOST ITEMS (Data Entry)'!J",IFERROR(SUM(MATCH(A360,'UNITCOST ITEMS (Data Entry)'!$A$3:$A$504,0),2),""))),"")=0,"",IFERROR(INDIRECT(CONCATENATE("'UNITCOST ITEMS (Data Entry)'!J",IFERROR(SUM(MATCH(A360,'UNITCOST ITEMS (Data Entry)'!$A$3:$A$504,0),2),""))),"")))</f>
        <v/>
      </c>
      <c r="J360" s="89"/>
      <c r="K360" s="149" t="str">
        <f ca="1">IF(IFERROR(INDIRECT(CONCATENATE("'UNITCOST ITEMS (Data Entry)'!C",IFERROR(SUM(MATCH(A360,'UNITCOST ITEMS (Data Entry)'!$A$3:$A$504,0),2),""))),"")=0,"",IFERROR(INDIRECT(CONCATENATE("'UNITCOST ITEMS (Data Entry)'!C",IFERROR(SUM(MATCH(A360,'UNITCOST ITEMS (Data Entry)'!$A$3:$A$504,0),2),""))),""))</f>
        <v/>
      </c>
      <c r="L360" s="85" t="str">
        <f t="shared" ca="1" si="10"/>
        <v/>
      </c>
    </row>
    <row r="361" spans="1:12" s="72" customFormat="1" ht="15" customHeight="1" x14ac:dyDescent="0.25">
      <c r="A361" s="148">
        <f t="shared" si="11"/>
        <v>353</v>
      </c>
      <c r="B361" s="156" t="str">
        <f ca="1">IF(IFERROR(INDIRECT(CONCATENATE("'UNITCOST ITEMS (Data Entry)'!D",IFERROR(SUM(MATCH(A361,'UNITCOST ITEMS (Data Entry)'!$A$3:$A$504,0),2),""))),"")=0,"",IFERROR(INDIRECT(CONCATENATE("'UNITCOST ITEMS (Data Entry)'!D",IFERROR(SUM(MATCH(A361,'UNITCOST ITEMS (Data Entry)'!$A$3:$A$504,0),2),""))),""))</f>
        <v/>
      </c>
      <c r="C361" s="236" t="str">
        <f ca="1">IF(IFERROR(INDIRECT(CONCATENATE("'UNITCOST ITEMS (Data Entry)'!E",IFERROR(SUM(MATCH(A361,'UNITCOST ITEMS (Data Entry)'!$A$3:$A$504,0),2),""))),"")=0,"",IFERROR(INDIRECT(CONCATENATE("'UNITCOST ITEMS (Data Entry)'!E",IFERROR(SUM(MATCH(A361,'UNITCOST ITEMS (Data Entry)'!$A$3:$A$504,0),2),""))),""))</f>
        <v/>
      </c>
      <c r="D361" s="237"/>
      <c r="E361" s="159" t="str">
        <f ca="1">IF(IFERROR(INDIRECT(CONCATENATE("'UNITCOST ITEMS (Data Entry)'!F",IFERROR(SUM(MATCH(A361,'UNITCOST ITEMS (Data Entry)'!$A$3:$A$504,0),2),""))),"")=0,"",IFERROR(INDIRECT(CONCATENATE("'UNITCOST ITEMS (Data Entry)'!F",IFERROR(SUM(MATCH(A361,'UNITCOST ITEMS (Data Entry)'!$A$3:$A$504,0),2),""))),""))</f>
        <v/>
      </c>
      <c r="F361" s="159" t="str">
        <f ca="1">IF(IFERROR(INDIRECT(CONCATENATE("'UNITCOST ITEMS (Data Entry)'!G",IFERROR(SUM(MATCH(A361,'UNITCOST ITEMS (Data Entry)'!$A$3:$A$504,0),2),""))),"")=0,"",IFERROR(INDIRECT(CONCATENATE("'UNITCOST ITEMS (Data Entry)'!G",IFERROR(SUM(MATCH(A361,'UNITCOST ITEMS (Data Entry)'!$A$3:$A$504,0),2),""))),""))</f>
        <v/>
      </c>
      <c r="G361" s="152" t="str">
        <f ca="1">IF(IFERROR(INDIRECT(CONCATENATE("'UNITCOST ITEMS (Data Entry)'!H",IFERROR(SUM(MATCH(A361,'UNITCOST ITEMS (Data Entry)'!$A$3:$A$504,0),2),""))),"")=0,"",IFERROR(INDIRECT(CONCATENATE("'UNITCOST ITEMS (Data Entry)'!H",IFERROR(SUM(MATCH(A361,'UNITCOST ITEMS (Data Entry)'!$A$3:$A$504,0),2),""))),""))</f>
        <v/>
      </c>
      <c r="H361" s="152" t="str">
        <f ca="1">IF(IFERROR(INDIRECT(CONCATENATE("'UNITCOST ITEMS (Data Entry)'!I",IFERROR(SUM(MATCH(A361,'UNITCOST ITEMS (Data Entry)'!$A$3:$A$504,0),2),""))),"")=0,"",IFERROR(INDIRECT(CONCATENATE("'UNITCOST ITEMS (Data Entry)'!I",IFERROR(SUM(MATCH(A361,'UNITCOST ITEMS (Data Entry)'!$A$3:$A$504,0),2),""))),""))</f>
        <v/>
      </c>
      <c r="I361" s="153" t="str">
        <f ca="1">IF(K361=2,"",IF(IFERROR(INDIRECT(CONCATENATE("'UNITCOST ITEMS (Data Entry)'!J",IFERROR(SUM(MATCH(A361,'UNITCOST ITEMS (Data Entry)'!$A$3:$A$504,0),2),""))),"")=0,"",IFERROR(INDIRECT(CONCATENATE("'UNITCOST ITEMS (Data Entry)'!J",IFERROR(SUM(MATCH(A361,'UNITCOST ITEMS (Data Entry)'!$A$3:$A$504,0),2),""))),"")))</f>
        <v/>
      </c>
      <c r="J361" s="89"/>
      <c r="K361" s="149" t="str">
        <f ca="1">IF(IFERROR(INDIRECT(CONCATENATE("'UNITCOST ITEMS (Data Entry)'!C",IFERROR(SUM(MATCH(A361,'UNITCOST ITEMS (Data Entry)'!$A$3:$A$504,0),2),""))),"")=0,"",IFERROR(INDIRECT(CONCATENATE("'UNITCOST ITEMS (Data Entry)'!C",IFERROR(SUM(MATCH(A361,'UNITCOST ITEMS (Data Entry)'!$A$3:$A$504,0),2),""))),""))</f>
        <v/>
      </c>
      <c r="L361" s="85" t="str">
        <f t="shared" ca="1" si="10"/>
        <v/>
      </c>
    </row>
    <row r="362" spans="1:12" s="72" customFormat="1" ht="15" customHeight="1" x14ac:dyDescent="0.25">
      <c r="A362" s="148">
        <f t="shared" si="11"/>
        <v>354</v>
      </c>
      <c r="B362" s="156" t="str">
        <f ca="1">IF(IFERROR(INDIRECT(CONCATENATE("'UNITCOST ITEMS (Data Entry)'!D",IFERROR(SUM(MATCH(A362,'UNITCOST ITEMS (Data Entry)'!$A$3:$A$504,0),2),""))),"")=0,"",IFERROR(INDIRECT(CONCATENATE("'UNITCOST ITEMS (Data Entry)'!D",IFERROR(SUM(MATCH(A362,'UNITCOST ITEMS (Data Entry)'!$A$3:$A$504,0),2),""))),""))</f>
        <v/>
      </c>
      <c r="C362" s="236" t="str">
        <f ca="1">IF(IFERROR(INDIRECT(CONCATENATE("'UNITCOST ITEMS (Data Entry)'!E",IFERROR(SUM(MATCH(A362,'UNITCOST ITEMS (Data Entry)'!$A$3:$A$504,0),2),""))),"")=0,"",IFERROR(INDIRECT(CONCATENATE("'UNITCOST ITEMS (Data Entry)'!E",IFERROR(SUM(MATCH(A362,'UNITCOST ITEMS (Data Entry)'!$A$3:$A$504,0),2),""))),""))</f>
        <v/>
      </c>
      <c r="D362" s="237"/>
      <c r="E362" s="159" t="str">
        <f ca="1">IF(IFERROR(INDIRECT(CONCATENATE("'UNITCOST ITEMS (Data Entry)'!F",IFERROR(SUM(MATCH(A362,'UNITCOST ITEMS (Data Entry)'!$A$3:$A$504,0),2),""))),"")=0,"",IFERROR(INDIRECT(CONCATENATE("'UNITCOST ITEMS (Data Entry)'!F",IFERROR(SUM(MATCH(A362,'UNITCOST ITEMS (Data Entry)'!$A$3:$A$504,0),2),""))),""))</f>
        <v/>
      </c>
      <c r="F362" s="159" t="str">
        <f ca="1">IF(IFERROR(INDIRECT(CONCATENATE("'UNITCOST ITEMS (Data Entry)'!G",IFERROR(SUM(MATCH(A362,'UNITCOST ITEMS (Data Entry)'!$A$3:$A$504,0),2),""))),"")=0,"",IFERROR(INDIRECT(CONCATENATE("'UNITCOST ITEMS (Data Entry)'!G",IFERROR(SUM(MATCH(A362,'UNITCOST ITEMS (Data Entry)'!$A$3:$A$504,0),2),""))),""))</f>
        <v/>
      </c>
      <c r="G362" s="152" t="str">
        <f ca="1">IF(IFERROR(INDIRECT(CONCATENATE("'UNITCOST ITEMS (Data Entry)'!H",IFERROR(SUM(MATCH(A362,'UNITCOST ITEMS (Data Entry)'!$A$3:$A$504,0),2),""))),"")=0,"",IFERROR(INDIRECT(CONCATENATE("'UNITCOST ITEMS (Data Entry)'!H",IFERROR(SUM(MATCH(A362,'UNITCOST ITEMS (Data Entry)'!$A$3:$A$504,0),2),""))),""))</f>
        <v/>
      </c>
      <c r="H362" s="152" t="str">
        <f ca="1">IF(IFERROR(INDIRECT(CONCATENATE("'UNITCOST ITEMS (Data Entry)'!I",IFERROR(SUM(MATCH(A362,'UNITCOST ITEMS (Data Entry)'!$A$3:$A$504,0),2),""))),"")=0,"",IFERROR(INDIRECT(CONCATENATE("'UNITCOST ITEMS (Data Entry)'!I",IFERROR(SUM(MATCH(A362,'UNITCOST ITEMS (Data Entry)'!$A$3:$A$504,0),2),""))),""))</f>
        <v/>
      </c>
      <c r="I362" s="153" t="str">
        <f ca="1">IF(K362=2,"",IF(IFERROR(INDIRECT(CONCATENATE("'UNITCOST ITEMS (Data Entry)'!J",IFERROR(SUM(MATCH(A362,'UNITCOST ITEMS (Data Entry)'!$A$3:$A$504,0),2),""))),"")=0,"",IFERROR(INDIRECT(CONCATENATE("'UNITCOST ITEMS (Data Entry)'!J",IFERROR(SUM(MATCH(A362,'UNITCOST ITEMS (Data Entry)'!$A$3:$A$504,0),2),""))),"")))</f>
        <v/>
      </c>
      <c r="J362" s="89"/>
      <c r="K362" s="149" t="str">
        <f ca="1">IF(IFERROR(INDIRECT(CONCATENATE("'UNITCOST ITEMS (Data Entry)'!C",IFERROR(SUM(MATCH(A362,'UNITCOST ITEMS (Data Entry)'!$A$3:$A$504,0),2),""))),"")=0,"",IFERROR(INDIRECT(CONCATENATE("'UNITCOST ITEMS (Data Entry)'!C",IFERROR(SUM(MATCH(A362,'UNITCOST ITEMS (Data Entry)'!$A$3:$A$504,0),2),""))),""))</f>
        <v/>
      </c>
      <c r="L362" s="85" t="str">
        <f t="shared" ca="1" si="10"/>
        <v/>
      </c>
    </row>
    <row r="363" spans="1:12" s="72" customFormat="1" ht="15" customHeight="1" x14ac:dyDescent="0.25">
      <c r="A363" s="148">
        <f t="shared" si="11"/>
        <v>355</v>
      </c>
      <c r="B363" s="156" t="str">
        <f ca="1">IF(IFERROR(INDIRECT(CONCATENATE("'UNITCOST ITEMS (Data Entry)'!D",IFERROR(SUM(MATCH(A363,'UNITCOST ITEMS (Data Entry)'!$A$3:$A$504,0),2),""))),"")=0,"",IFERROR(INDIRECT(CONCATENATE("'UNITCOST ITEMS (Data Entry)'!D",IFERROR(SUM(MATCH(A363,'UNITCOST ITEMS (Data Entry)'!$A$3:$A$504,0),2),""))),""))</f>
        <v/>
      </c>
      <c r="C363" s="236" t="str">
        <f ca="1">IF(IFERROR(INDIRECT(CONCATENATE("'UNITCOST ITEMS (Data Entry)'!E",IFERROR(SUM(MATCH(A363,'UNITCOST ITEMS (Data Entry)'!$A$3:$A$504,0),2),""))),"")=0,"",IFERROR(INDIRECT(CONCATENATE("'UNITCOST ITEMS (Data Entry)'!E",IFERROR(SUM(MATCH(A363,'UNITCOST ITEMS (Data Entry)'!$A$3:$A$504,0),2),""))),""))</f>
        <v/>
      </c>
      <c r="D363" s="237"/>
      <c r="E363" s="159" t="str">
        <f ca="1">IF(IFERROR(INDIRECT(CONCATENATE("'UNITCOST ITEMS (Data Entry)'!F",IFERROR(SUM(MATCH(A363,'UNITCOST ITEMS (Data Entry)'!$A$3:$A$504,0),2),""))),"")=0,"",IFERROR(INDIRECT(CONCATENATE("'UNITCOST ITEMS (Data Entry)'!F",IFERROR(SUM(MATCH(A363,'UNITCOST ITEMS (Data Entry)'!$A$3:$A$504,0),2),""))),""))</f>
        <v/>
      </c>
      <c r="F363" s="159" t="str">
        <f ca="1">IF(IFERROR(INDIRECT(CONCATENATE("'UNITCOST ITEMS (Data Entry)'!G",IFERROR(SUM(MATCH(A363,'UNITCOST ITEMS (Data Entry)'!$A$3:$A$504,0),2),""))),"")=0,"",IFERROR(INDIRECT(CONCATENATE("'UNITCOST ITEMS (Data Entry)'!G",IFERROR(SUM(MATCH(A363,'UNITCOST ITEMS (Data Entry)'!$A$3:$A$504,0),2),""))),""))</f>
        <v/>
      </c>
      <c r="G363" s="152" t="str">
        <f ca="1">IF(IFERROR(INDIRECT(CONCATENATE("'UNITCOST ITEMS (Data Entry)'!H",IFERROR(SUM(MATCH(A363,'UNITCOST ITEMS (Data Entry)'!$A$3:$A$504,0),2),""))),"")=0,"",IFERROR(INDIRECT(CONCATENATE("'UNITCOST ITEMS (Data Entry)'!H",IFERROR(SUM(MATCH(A363,'UNITCOST ITEMS (Data Entry)'!$A$3:$A$504,0),2),""))),""))</f>
        <v/>
      </c>
      <c r="H363" s="152" t="str">
        <f ca="1">IF(IFERROR(INDIRECT(CONCATENATE("'UNITCOST ITEMS (Data Entry)'!I",IFERROR(SUM(MATCH(A363,'UNITCOST ITEMS (Data Entry)'!$A$3:$A$504,0),2),""))),"")=0,"",IFERROR(INDIRECT(CONCATENATE("'UNITCOST ITEMS (Data Entry)'!I",IFERROR(SUM(MATCH(A363,'UNITCOST ITEMS (Data Entry)'!$A$3:$A$504,0),2),""))),""))</f>
        <v/>
      </c>
      <c r="I363" s="153" t="str">
        <f ca="1">IF(K363=2,"",IF(IFERROR(INDIRECT(CONCATENATE("'UNITCOST ITEMS (Data Entry)'!J",IFERROR(SUM(MATCH(A363,'UNITCOST ITEMS (Data Entry)'!$A$3:$A$504,0),2),""))),"")=0,"",IFERROR(INDIRECT(CONCATENATE("'UNITCOST ITEMS (Data Entry)'!J",IFERROR(SUM(MATCH(A363,'UNITCOST ITEMS (Data Entry)'!$A$3:$A$504,0),2),""))),"")))</f>
        <v/>
      </c>
      <c r="J363" s="89"/>
      <c r="K363" s="149" t="str">
        <f ca="1">IF(IFERROR(INDIRECT(CONCATENATE("'UNITCOST ITEMS (Data Entry)'!C",IFERROR(SUM(MATCH(A363,'UNITCOST ITEMS (Data Entry)'!$A$3:$A$504,0),2),""))),"")=0,"",IFERROR(INDIRECT(CONCATENATE("'UNITCOST ITEMS (Data Entry)'!C",IFERROR(SUM(MATCH(A363,'UNITCOST ITEMS (Data Entry)'!$A$3:$A$504,0),2),""))),""))</f>
        <v/>
      </c>
      <c r="L363" s="85" t="str">
        <f t="shared" ca="1" si="10"/>
        <v/>
      </c>
    </row>
    <row r="364" spans="1:12" s="72" customFormat="1" ht="15" customHeight="1" x14ac:dyDescent="0.25">
      <c r="A364" s="148">
        <f t="shared" si="11"/>
        <v>356</v>
      </c>
      <c r="B364" s="156" t="str">
        <f ca="1">IF(IFERROR(INDIRECT(CONCATENATE("'UNITCOST ITEMS (Data Entry)'!D",IFERROR(SUM(MATCH(A364,'UNITCOST ITEMS (Data Entry)'!$A$3:$A$504,0),2),""))),"")=0,"",IFERROR(INDIRECT(CONCATENATE("'UNITCOST ITEMS (Data Entry)'!D",IFERROR(SUM(MATCH(A364,'UNITCOST ITEMS (Data Entry)'!$A$3:$A$504,0),2),""))),""))</f>
        <v/>
      </c>
      <c r="C364" s="236" t="str">
        <f ca="1">IF(IFERROR(INDIRECT(CONCATENATE("'UNITCOST ITEMS (Data Entry)'!E",IFERROR(SUM(MATCH(A364,'UNITCOST ITEMS (Data Entry)'!$A$3:$A$504,0),2),""))),"")=0,"",IFERROR(INDIRECT(CONCATENATE("'UNITCOST ITEMS (Data Entry)'!E",IFERROR(SUM(MATCH(A364,'UNITCOST ITEMS (Data Entry)'!$A$3:$A$504,0),2),""))),""))</f>
        <v/>
      </c>
      <c r="D364" s="237"/>
      <c r="E364" s="159" t="str">
        <f ca="1">IF(IFERROR(INDIRECT(CONCATENATE("'UNITCOST ITEMS (Data Entry)'!F",IFERROR(SUM(MATCH(A364,'UNITCOST ITEMS (Data Entry)'!$A$3:$A$504,0),2),""))),"")=0,"",IFERROR(INDIRECT(CONCATENATE("'UNITCOST ITEMS (Data Entry)'!F",IFERROR(SUM(MATCH(A364,'UNITCOST ITEMS (Data Entry)'!$A$3:$A$504,0),2),""))),""))</f>
        <v/>
      </c>
      <c r="F364" s="159" t="str">
        <f ca="1">IF(IFERROR(INDIRECT(CONCATENATE("'UNITCOST ITEMS (Data Entry)'!G",IFERROR(SUM(MATCH(A364,'UNITCOST ITEMS (Data Entry)'!$A$3:$A$504,0),2),""))),"")=0,"",IFERROR(INDIRECT(CONCATENATE("'UNITCOST ITEMS (Data Entry)'!G",IFERROR(SUM(MATCH(A364,'UNITCOST ITEMS (Data Entry)'!$A$3:$A$504,0),2),""))),""))</f>
        <v/>
      </c>
      <c r="G364" s="152" t="str">
        <f ca="1">IF(IFERROR(INDIRECT(CONCATENATE("'UNITCOST ITEMS (Data Entry)'!H",IFERROR(SUM(MATCH(A364,'UNITCOST ITEMS (Data Entry)'!$A$3:$A$504,0),2),""))),"")=0,"",IFERROR(INDIRECT(CONCATENATE("'UNITCOST ITEMS (Data Entry)'!H",IFERROR(SUM(MATCH(A364,'UNITCOST ITEMS (Data Entry)'!$A$3:$A$504,0),2),""))),""))</f>
        <v/>
      </c>
      <c r="H364" s="152" t="str">
        <f ca="1">IF(IFERROR(INDIRECT(CONCATENATE("'UNITCOST ITEMS (Data Entry)'!I",IFERROR(SUM(MATCH(A364,'UNITCOST ITEMS (Data Entry)'!$A$3:$A$504,0),2),""))),"")=0,"",IFERROR(INDIRECT(CONCATENATE("'UNITCOST ITEMS (Data Entry)'!I",IFERROR(SUM(MATCH(A364,'UNITCOST ITEMS (Data Entry)'!$A$3:$A$504,0),2),""))),""))</f>
        <v/>
      </c>
      <c r="I364" s="153" t="str">
        <f ca="1">IF(K364=2,"",IF(IFERROR(INDIRECT(CONCATENATE("'UNITCOST ITEMS (Data Entry)'!J",IFERROR(SUM(MATCH(A364,'UNITCOST ITEMS (Data Entry)'!$A$3:$A$504,0),2),""))),"")=0,"",IFERROR(INDIRECT(CONCATENATE("'UNITCOST ITEMS (Data Entry)'!J",IFERROR(SUM(MATCH(A364,'UNITCOST ITEMS (Data Entry)'!$A$3:$A$504,0),2),""))),"")))</f>
        <v/>
      </c>
      <c r="J364" s="89"/>
      <c r="K364" s="149" t="str">
        <f ca="1">IF(IFERROR(INDIRECT(CONCATENATE("'UNITCOST ITEMS (Data Entry)'!C",IFERROR(SUM(MATCH(A364,'UNITCOST ITEMS (Data Entry)'!$A$3:$A$504,0),2),""))),"")=0,"",IFERROR(INDIRECT(CONCATENATE("'UNITCOST ITEMS (Data Entry)'!C",IFERROR(SUM(MATCH(A364,'UNITCOST ITEMS (Data Entry)'!$A$3:$A$504,0),2),""))),""))</f>
        <v/>
      </c>
      <c r="L364" s="85" t="str">
        <f t="shared" ca="1" si="10"/>
        <v/>
      </c>
    </row>
    <row r="365" spans="1:12" s="72" customFormat="1" ht="15" customHeight="1" x14ac:dyDescent="0.25">
      <c r="A365" s="148">
        <f t="shared" si="11"/>
        <v>357</v>
      </c>
      <c r="B365" s="156" t="str">
        <f ca="1">IF(IFERROR(INDIRECT(CONCATENATE("'UNITCOST ITEMS (Data Entry)'!D",IFERROR(SUM(MATCH(A365,'UNITCOST ITEMS (Data Entry)'!$A$3:$A$504,0),2),""))),"")=0,"",IFERROR(INDIRECT(CONCATENATE("'UNITCOST ITEMS (Data Entry)'!D",IFERROR(SUM(MATCH(A365,'UNITCOST ITEMS (Data Entry)'!$A$3:$A$504,0),2),""))),""))</f>
        <v/>
      </c>
      <c r="C365" s="236" t="str">
        <f ca="1">IF(IFERROR(INDIRECT(CONCATENATE("'UNITCOST ITEMS (Data Entry)'!E",IFERROR(SUM(MATCH(A365,'UNITCOST ITEMS (Data Entry)'!$A$3:$A$504,0),2),""))),"")=0,"",IFERROR(INDIRECT(CONCATENATE("'UNITCOST ITEMS (Data Entry)'!E",IFERROR(SUM(MATCH(A365,'UNITCOST ITEMS (Data Entry)'!$A$3:$A$504,0),2),""))),""))</f>
        <v/>
      </c>
      <c r="D365" s="237"/>
      <c r="E365" s="159" t="str">
        <f ca="1">IF(IFERROR(INDIRECT(CONCATENATE("'UNITCOST ITEMS (Data Entry)'!F",IFERROR(SUM(MATCH(A365,'UNITCOST ITEMS (Data Entry)'!$A$3:$A$504,0),2),""))),"")=0,"",IFERROR(INDIRECT(CONCATENATE("'UNITCOST ITEMS (Data Entry)'!F",IFERROR(SUM(MATCH(A365,'UNITCOST ITEMS (Data Entry)'!$A$3:$A$504,0),2),""))),""))</f>
        <v/>
      </c>
      <c r="F365" s="159" t="str">
        <f ca="1">IF(IFERROR(INDIRECT(CONCATENATE("'UNITCOST ITEMS (Data Entry)'!G",IFERROR(SUM(MATCH(A365,'UNITCOST ITEMS (Data Entry)'!$A$3:$A$504,0),2),""))),"")=0,"",IFERROR(INDIRECT(CONCATENATE("'UNITCOST ITEMS (Data Entry)'!G",IFERROR(SUM(MATCH(A365,'UNITCOST ITEMS (Data Entry)'!$A$3:$A$504,0),2),""))),""))</f>
        <v/>
      </c>
      <c r="G365" s="152" t="str">
        <f ca="1">IF(IFERROR(INDIRECT(CONCATENATE("'UNITCOST ITEMS (Data Entry)'!H",IFERROR(SUM(MATCH(A365,'UNITCOST ITEMS (Data Entry)'!$A$3:$A$504,0),2),""))),"")=0,"",IFERROR(INDIRECT(CONCATENATE("'UNITCOST ITEMS (Data Entry)'!H",IFERROR(SUM(MATCH(A365,'UNITCOST ITEMS (Data Entry)'!$A$3:$A$504,0),2),""))),""))</f>
        <v/>
      </c>
      <c r="H365" s="152" t="str">
        <f ca="1">IF(IFERROR(INDIRECT(CONCATENATE("'UNITCOST ITEMS (Data Entry)'!I",IFERROR(SUM(MATCH(A365,'UNITCOST ITEMS (Data Entry)'!$A$3:$A$504,0),2),""))),"")=0,"",IFERROR(INDIRECT(CONCATENATE("'UNITCOST ITEMS (Data Entry)'!I",IFERROR(SUM(MATCH(A365,'UNITCOST ITEMS (Data Entry)'!$A$3:$A$504,0),2),""))),""))</f>
        <v/>
      </c>
      <c r="I365" s="153" t="str">
        <f ca="1">IF(K365=2,"",IF(IFERROR(INDIRECT(CONCATENATE("'UNITCOST ITEMS (Data Entry)'!J",IFERROR(SUM(MATCH(A365,'UNITCOST ITEMS (Data Entry)'!$A$3:$A$504,0),2),""))),"")=0,"",IFERROR(INDIRECT(CONCATENATE("'UNITCOST ITEMS (Data Entry)'!J",IFERROR(SUM(MATCH(A365,'UNITCOST ITEMS (Data Entry)'!$A$3:$A$504,0),2),""))),"")))</f>
        <v/>
      </c>
      <c r="J365" s="89"/>
      <c r="K365" s="149" t="str">
        <f ca="1">IF(IFERROR(INDIRECT(CONCATENATE("'UNITCOST ITEMS (Data Entry)'!C",IFERROR(SUM(MATCH(A365,'UNITCOST ITEMS (Data Entry)'!$A$3:$A$504,0),2),""))),"")=0,"",IFERROR(INDIRECT(CONCATENATE("'UNITCOST ITEMS (Data Entry)'!C",IFERROR(SUM(MATCH(A365,'UNITCOST ITEMS (Data Entry)'!$A$3:$A$504,0),2),""))),""))</f>
        <v/>
      </c>
      <c r="L365" s="85" t="str">
        <f t="shared" ca="1" si="10"/>
        <v/>
      </c>
    </row>
    <row r="366" spans="1:12" s="72" customFormat="1" ht="15" customHeight="1" x14ac:dyDescent="0.25">
      <c r="A366" s="148">
        <f t="shared" si="11"/>
        <v>358</v>
      </c>
      <c r="B366" s="156" t="str">
        <f ca="1">IF(IFERROR(INDIRECT(CONCATENATE("'UNITCOST ITEMS (Data Entry)'!D",IFERROR(SUM(MATCH(A366,'UNITCOST ITEMS (Data Entry)'!$A$3:$A$504,0),2),""))),"")=0,"",IFERROR(INDIRECT(CONCATENATE("'UNITCOST ITEMS (Data Entry)'!D",IFERROR(SUM(MATCH(A366,'UNITCOST ITEMS (Data Entry)'!$A$3:$A$504,0),2),""))),""))</f>
        <v/>
      </c>
      <c r="C366" s="236" t="str">
        <f ca="1">IF(IFERROR(INDIRECT(CONCATENATE("'UNITCOST ITEMS (Data Entry)'!E",IFERROR(SUM(MATCH(A366,'UNITCOST ITEMS (Data Entry)'!$A$3:$A$504,0),2),""))),"")=0,"",IFERROR(INDIRECT(CONCATENATE("'UNITCOST ITEMS (Data Entry)'!E",IFERROR(SUM(MATCH(A366,'UNITCOST ITEMS (Data Entry)'!$A$3:$A$504,0),2),""))),""))</f>
        <v/>
      </c>
      <c r="D366" s="237"/>
      <c r="E366" s="159" t="str">
        <f ca="1">IF(IFERROR(INDIRECT(CONCATENATE("'UNITCOST ITEMS (Data Entry)'!F",IFERROR(SUM(MATCH(A366,'UNITCOST ITEMS (Data Entry)'!$A$3:$A$504,0),2),""))),"")=0,"",IFERROR(INDIRECT(CONCATENATE("'UNITCOST ITEMS (Data Entry)'!F",IFERROR(SUM(MATCH(A366,'UNITCOST ITEMS (Data Entry)'!$A$3:$A$504,0),2),""))),""))</f>
        <v/>
      </c>
      <c r="F366" s="159" t="str">
        <f ca="1">IF(IFERROR(INDIRECT(CONCATENATE("'UNITCOST ITEMS (Data Entry)'!G",IFERROR(SUM(MATCH(A366,'UNITCOST ITEMS (Data Entry)'!$A$3:$A$504,0),2),""))),"")=0,"",IFERROR(INDIRECT(CONCATENATE("'UNITCOST ITEMS (Data Entry)'!G",IFERROR(SUM(MATCH(A366,'UNITCOST ITEMS (Data Entry)'!$A$3:$A$504,0),2),""))),""))</f>
        <v/>
      </c>
      <c r="G366" s="152" t="str">
        <f ca="1">IF(IFERROR(INDIRECT(CONCATENATE("'UNITCOST ITEMS (Data Entry)'!H",IFERROR(SUM(MATCH(A366,'UNITCOST ITEMS (Data Entry)'!$A$3:$A$504,0),2),""))),"")=0,"",IFERROR(INDIRECT(CONCATENATE("'UNITCOST ITEMS (Data Entry)'!H",IFERROR(SUM(MATCH(A366,'UNITCOST ITEMS (Data Entry)'!$A$3:$A$504,0),2),""))),""))</f>
        <v/>
      </c>
      <c r="H366" s="152" t="str">
        <f ca="1">IF(IFERROR(INDIRECT(CONCATENATE("'UNITCOST ITEMS (Data Entry)'!I",IFERROR(SUM(MATCH(A366,'UNITCOST ITEMS (Data Entry)'!$A$3:$A$504,0),2),""))),"")=0,"",IFERROR(INDIRECT(CONCATENATE("'UNITCOST ITEMS (Data Entry)'!I",IFERROR(SUM(MATCH(A366,'UNITCOST ITEMS (Data Entry)'!$A$3:$A$504,0),2),""))),""))</f>
        <v/>
      </c>
      <c r="I366" s="153" t="str">
        <f ca="1">IF(K366=2,"",IF(IFERROR(INDIRECT(CONCATENATE("'UNITCOST ITEMS (Data Entry)'!J",IFERROR(SUM(MATCH(A366,'UNITCOST ITEMS (Data Entry)'!$A$3:$A$504,0),2),""))),"")=0,"",IFERROR(INDIRECT(CONCATENATE("'UNITCOST ITEMS (Data Entry)'!J",IFERROR(SUM(MATCH(A366,'UNITCOST ITEMS (Data Entry)'!$A$3:$A$504,0),2),""))),"")))</f>
        <v/>
      </c>
      <c r="J366" s="89"/>
      <c r="K366" s="149" t="str">
        <f ca="1">IF(IFERROR(INDIRECT(CONCATENATE("'UNITCOST ITEMS (Data Entry)'!C",IFERROR(SUM(MATCH(A366,'UNITCOST ITEMS (Data Entry)'!$A$3:$A$504,0),2),""))),"")=0,"",IFERROR(INDIRECT(CONCATENATE("'UNITCOST ITEMS (Data Entry)'!C",IFERROR(SUM(MATCH(A366,'UNITCOST ITEMS (Data Entry)'!$A$3:$A$504,0),2),""))),""))</f>
        <v/>
      </c>
      <c r="L366" s="85" t="str">
        <f t="shared" ca="1" si="10"/>
        <v/>
      </c>
    </row>
    <row r="367" spans="1:12" s="72" customFormat="1" ht="15" customHeight="1" x14ac:dyDescent="0.25">
      <c r="A367" s="148">
        <f t="shared" si="11"/>
        <v>359</v>
      </c>
      <c r="B367" s="156" t="str">
        <f ca="1">IF(IFERROR(INDIRECT(CONCATENATE("'UNITCOST ITEMS (Data Entry)'!D",IFERROR(SUM(MATCH(A367,'UNITCOST ITEMS (Data Entry)'!$A$3:$A$504,0),2),""))),"")=0,"",IFERROR(INDIRECT(CONCATENATE("'UNITCOST ITEMS (Data Entry)'!D",IFERROR(SUM(MATCH(A367,'UNITCOST ITEMS (Data Entry)'!$A$3:$A$504,0),2),""))),""))</f>
        <v/>
      </c>
      <c r="C367" s="236" t="str">
        <f ca="1">IF(IFERROR(INDIRECT(CONCATENATE("'UNITCOST ITEMS (Data Entry)'!E",IFERROR(SUM(MATCH(A367,'UNITCOST ITEMS (Data Entry)'!$A$3:$A$504,0),2),""))),"")=0,"",IFERROR(INDIRECT(CONCATENATE("'UNITCOST ITEMS (Data Entry)'!E",IFERROR(SUM(MATCH(A367,'UNITCOST ITEMS (Data Entry)'!$A$3:$A$504,0),2),""))),""))</f>
        <v/>
      </c>
      <c r="D367" s="237"/>
      <c r="E367" s="159" t="str">
        <f ca="1">IF(IFERROR(INDIRECT(CONCATENATE("'UNITCOST ITEMS (Data Entry)'!F",IFERROR(SUM(MATCH(A367,'UNITCOST ITEMS (Data Entry)'!$A$3:$A$504,0),2),""))),"")=0,"",IFERROR(INDIRECT(CONCATENATE("'UNITCOST ITEMS (Data Entry)'!F",IFERROR(SUM(MATCH(A367,'UNITCOST ITEMS (Data Entry)'!$A$3:$A$504,0),2),""))),""))</f>
        <v/>
      </c>
      <c r="F367" s="159" t="str">
        <f ca="1">IF(IFERROR(INDIRECT(CONCATENATE("'UNITCOST ITEMS (Data Entry)'!G",IFERROR(SUM(MATCH(A367,'UNITCOST ITEMS (Data Entry)'!$A$3:$A$504,0),2),""))),"")=0,"",IFERROR(INDIRECT(CONCATENATE("'UNITCOST ITEMS (Data Entry)'!G",IFERROR(SUM(MATCH(A367,'UNITCOST ITEMS (Data Entry)'!$A$3:$A$504,0),2),""))),""))</f>
        <v/>
      </c>
      <c r="G367" s="152" t="str">
        <f ca="1">IF(IFERROR(INDIRECT(CONCATENATE("'UNITCOST ITEMS (Data Entry)'!H",IFERROR(SUM(MATCH(A367,'UNITCOST ITEMS (Data Entry)'!$A$3:$A$504,0),2),""))),"")=0,"",IFERROR(INDIRECT(CONCATENATE("'UNITCOST ITEMS (Data Entry)'!H",IFERROR(SUM(MATCH(A367,'UNITCOST ITEMS (Data Entry)'!$A$3:$A$504,0),2),""))),""))</f>
        <v/>
      </c>
      <c r="H367" s="152" t="str">
        <f ca="1">IF(IFERROR(INDIRECT(CONCATENATE("'UNITCOST ITEMS (Data Entry)'!I",IFERROR(SUM(MATCH(A367,'UNITCOST ITEMS (Data Entry)'!$A$3:$A$504,0),2),""))),"")=0,"",IFERROR(INDIRECT(CONCATENATE("'UNITCOST ITEMS (Data Entry)'!I",IFERROR(SUM(MATCH(A367,'UNITCOST ITEMS (Data Entry)'!$A$3:$A$504,0),2),""))),""))</f>
        <v/>
      </c>
      <c r="I367" s="153" t="str">
        <f ca="1">IF(K367=2,"",IF(IFERROR(INDIRECT(CONCATENATE("'UNITCOST ITEMS (Data Entry)'!J",IFERROR(SUM(MATCH(A367,'UNITCOST ITEMS (Data Entry)'!$A$3:$A$504,0),2),""))),"")=0,"",IFERROR(INDIRECT(CONCATENATE("'UNITCOST ITEMS (Data Entry)'!J",IFERROR(SUM(MATCH(A367,'UNITCOST ITEMS (Data Entry)'!$A$3:$A$504,0),2),""))),"")))</f>
        <v/>
      </c>
      <c r="J367" s="89"/>
      <c r="K367" s="149" t="str">
        <f ca="1">IF(IFERROR(INDIRECT(CONCATENATE("'UNITCOST ITEMS (Data Entry)'!C",IFERROR(SUM(MATCH(A367,'UNITCOST ITEMS (Data Entry)'!$A$3:$A$504,0),2),""))),"")=0,"",IFERROR(INDIRECT(CONCATENATE("'UNITCOST ITEMS (Data Entry)'!C",IFERROR(SUM(MATCH(A367,'UNITCOST ITEMS (Data Entry)'!$A$3:$A$504,0),2),""))),""))</f>
        <v/>
      </c>
      <c r="L367" s="85" t="str">
        <f t="shared" ca="1" si="10"/>
        <v/>
      </c>
    </row>
    <row r="368" spans="1:12" s="72" customFormat="1" ht="15" customHeight="1" x14ac:dyDescent="0.25">
      <c r="A368" s="148">
        <f t="shared" si="11"/>
        <v>360</v>
      </c>
      <c r="B368" s="156" t="str">
        <f ca="1">IF(IFERROR(INDIRECT(CONCATENATE("'UNITCOST ITEMS (Data Entry)'!D",IFERROR(SUM(MATCH(A368,'UNITCOST ITEMS (Data Entry)'!$A$3:$A$504,0),2),""))),"")=0,"",IFERROR(INDIRECT(CONCATENATE("'UNITCOST ITEMS (Data Entry)'!D",IFERROR(SUM(MATCH(A368,'UNITCOST ITEMS (Data Entry)'!$A$3:$A$504,0),2),""))),""))</f>
        <v/>
      </c>
      <c r="C368" s="236" t="str">
        <f ca="1">IF(IFERROR(INDIRECT(CONCATENATE("'UNITCOST ITEMS (Data Entry)'!E",IFERROR(SUM(MATCH(A368,'UNITCOST ITEMS (Data Entry)'!$A$3:$A$504,0),2),""))),"")=0,"",IFERROR(INDIRECT(CONCATENATE("'UNITCOST ITEMS (Data Entry)'!E",IFERROR(SUM(MATCH(A368,'UNITCOST ITEMS (Data Entry)'!$A$3:$A$504,0),2),""))),""))</f>
        <v/>
      </c>
      <c r="D368" s="237"/>
      <c r="E368" s="159" t="str">
        <f ca="1">IF(IFERROR(INDIRECT(CONCATENATE("'UNITCOST ITEMS (Data Entry)'!F",IFERROR(SUM(MATCH(A368,'UNITCOST ITEMS (Data Entry)'!$A$3:$A$504,0),2),""))),"")=0,"",IFERROR(INDIRECT(CONCATENATE("'UNITCOST ITEMS (Data Entry)'!F",IFERROR(SUM(MATCH(A368,'UNITCOST ITEMS (Data Entry)'!$A$3:$A$504,0),2),""))),""))</f>
        <v/>
      </c>
      <c r="F368" s="159" t="str">
        <f ca="1">IF(IFERROR(INDIRECT(CONCATENATE("'UNITCOST ITEMS (Data Entry)'!G",IFERROR(SUM(MATCH(A368,'UNITCOST ITEMS (Data Entry)'!$A$3:$A$504,0),2),""))),"")=0,"",IFERROR(INDIRECT(CONCATENATE("'UNITCOST ITEMS (Data Entry)'!G",IFERROR(SUM(MATCH(A368,'UNITCOST ITEMS (Data Entry)'!$A$3:$A$504,0),2),""))),""))</f>
        <v/>
      </c>
      <c r="G368" s="152" t="str">
        <f ca="1">IF(IFERROR(INDIRECT(CONCATENATE("'UNITCOST ITEMS (Data Entry)'!H",IFERROR(SUM(MATCH(A368,'UNITCOST ITEMS (Data Entry)'!$A$3:$A$504,0),2),""))),"")=0,"",IFERROR(INDIRECT(CONCATENATE("'UNITCOST ITEMS (Data Entry)'!H",IFERROR(SUM(MATCH(A368,'UNITCOST ITEMS (Data Entry)'!$A$3:$A$504,0),2),""))),""))</f>
        <v/>
      </c>
      <c r="H368" s="152" t="str">
        <f ca="1">IF(IFERROR(INDIRECT(CONCATENATE("'UNITCOST ITEMS (Data Entry)'!I",IFERROR(SUM(MATCH(A368,'UNITCOST ITEMS (Data Entry)'!$A$3:$A$504,0),2),""))),"")=0,"",IFERROR(INDIRECT(CONCATENATE("'UNITCOST ITEMS (Data Entry)'!I",IFERROR(SUM(MATCH(A368,'UNITCOST ITEMS (Data Entry)'!$A$3:$A$504,0),2),""))),""))</f>
        <v/>
      </c>
      <c r="I368" s="153" t="str">
        <f ca="1">IF(K368=2,"",IF(IFERROR(INDIRECT(CONCATENATE("'UNITCOST ITEMS (Data Entry)'!J",IFERROR(SUM(MATCH(A368,'UNITCOST ITEMS (Data Entry)'!$A$3:$A$504,0),2),""))),"")=0,"",IFERROR(INDIRECT(CONCATENATE("'UNITCOST ITEMS (Data Entry)'!J",IFERROR(SUM(MATCH(A368,'UNITCOST ITEMS (Data Entry)'!$A$3:$A$504,0),2),""))),"")))</f>
        <v/>
      </c>
      <c r="J368" s="89"/>
      <c r="K368" s="149" t="str">
        <f ca="1">IF(IFERROR(INDIRECT(CONCATENATE("'UNITCOST ITEMS (Data Entry)'!C",IFERROR(SUM(MATCH(A368,'UNITCOST ITEMS (Data Entry)'!$A$3:$A$504,0),2),""))),"")=0,"",IFERROR(INDIRECT(CONCATENATE("'UNITCOST ITEMS (Data Entry)'!C",IFERROR(SUM(MATCH(A368,'UNITCOST ITEMS (Data Entry)'!$A$3:$A$504,0),2),""))),""))</f>
        <v/>
      </c>
      <c r="L368" s="85" t="str">
        <f t="shared" ca="1" si="10"/>
        <v/>
      </c>
    </row>
    <row r="369" spans="1:12" s="72" customFormat="1" ht="15" customHeight="1" x14ac:dyDescent="0.25">
      <c r="A369" s="148">
        <f t="shared" si="11"/>
        <v>361</v>
      </c>
      <c r="B369" s="156" t="str">
        <f ca="1">IF(IFERROR(INDIRECT(CONCATENATE("'UNITCOST ITEMS (Data Entry)'!D",IFERROR(SUM(MATCH(A369,'UNITCOST ITEMS (Data Entry)'!$A$3:$A$504,0),2),""))),"")=0,"",IFERROR(INDIRECT(CONCATENATE("'UNITCOST ITEMS (Data Entry)'!D",IFERROR(SUM(MATCH(A369,'UNITCOST ITEMS (Data Entry)'!$A$3:$A$504,0),2),""))),""))</f>
        <v/>
      </c>
      <c r="C369" s="236" t="str">
        <f ca="1">IF(IFERROR(INDIRECT(CONCATENATE("'UNITCOST ITEMS (Data Entry)'!E",IFERROR(SUM(MATCH(A369,'UNITCOST ITEMS (Data Entry)'!$A$3:$A$504,0),2),""))),"")=0,"",IFERROR(INDIRECT(CONCATENATE("'UNITCOST ITEMS (Data Entry)'!E",IFERROR(SUM(MATCH(A369,'UNITCOST ITEMS (Data Entry)'!$A$3:$A$504,0),2),""))),""))</f>
        <v/>
      </c>
      <c r="D369" s="237"/>
      <c r="E369" s="159" t="str">
        <f ca="1">IF(IFERROR(INDIRECT(CONCATENATE("'UNITCOST ITEMS (Data Entry)'!F",IFERROR(SUM(MATCH(A369,'UNITCOST ITEMS (Data Entry)'!$A$3:$A$504,0),2),""))),"")=0,"",IFERROR(INDIRECT(CONCATENATE("'UNITCOST ITEMS (Data Entry)'!F",IFERROR(SUM(MATCH(A369,'UNITCOST ITEMS (Data Entry)'!$A$3:$A$504,0),2),""))),""))</f>
        <v/>
      </c>
      <c r="F369" s="159" t="str">
        <f ca="1">IF(IFERROR(INDIRECT(CONCATENATE("'UNITCOST ITEMS (Data Entry)'!G",IFERROR(SUM(MATCH(A369,'UNITCOST ITEMS (Data Entry)'!$A$3:$A$504,0),2),""))),"")=0,"",IFERROR(INDIRECT(CONCATENATE("'UNITCOST ITEMS (Data Entry)'!G",IFERROR(SUM(MATCH(A369,'UNITCOST ITEMS (Data Entry)'!$A$3:$A$504,0),2),""))),""))</f>
        <v/>
      </c>
      <c r="G369" s="152" t="str">
        <f ca="1">IF(IFERROR(INDIRECT(CONCATENATE("'UNITCOST ITEMS (Data Entry)'!H",IFERROR(SUM(MATCH(A369,'UNITCOST ITEMS (Data Entry)'!$A$3:$A$504,0),2),""))),"")=0,"",IFERROR(INDIRECT(CONCATENATE("'UNITCOST ITEMS (Data Entry)'!H",IFERROR(SUM(MATCH(A369,'UNITCOST ITEMS (Data Entry)'!$A$3:$A$504,0),2),""))),""))</f>
        <v/>
      </c>
      <c r="H369" s="152" t="str">
        <f ca="1">IF(IFERROR(INDIRECT(CONCATENATE("'UNITCOST ITEMS (Data Entry)'!I",IFERROR(SUM(MATCH(A369,'UNITCOST ITEMS (Data Entry)'!$A$3:$A$504,0),2),""))),"")=0,"",IFERROR(INDIRECT(CONCATENATE("'UNITCOST ITEMS (Data Entry)'!I",IFERROR(SUM(MATCH(A369,'UNITCOST ITEMS (Data Entry)'!$A$3:$A$504,0),2),""))),""))</f>
        <v/>
      </c>
      <c r="I369" s="153" t="str">
        <f ca="1">IF(K369=2,"",IF(IFERROR(INDIRECT(CONCATENATE("'UNITCOST ITEMS (Data Entry)'!J",IFERROR(SUM(MATCH(A369,'UNITCOST ITEMS (Data Entry)'!$A$3:$A$504,0),2),""))),"")=0,"",IFERROR(INDIRECT(CONCATENATE("'UNITCOST ITEMS (Data Entry)'!J",IFERROR(SUM(MATCH(A369,'UNITCOST ITEMS (Data Entry)'!$A$3:$A$504,0),2),""))),"")))</f>
        <v/>
      </c>
      <c r="J369" s="89"/>
      <c r="K369" s="149" t="str">
        <f ca="1">IF(IFERROR(INDIRECT(CONCATENATE("'UNITCOST ITEMS (Data Entry)'!C",IFERROR(SUM(MATCH(A369,'UNITCOST ITEMS (Data Entry)'!$A$3:$A$504,0),2),""))),"")=0,"",IFERROR(INDIRECT(CONCATENATE("'UNITCOST ITEMS (Data Entry)'!C",IFERROR(SUM(MATCH(A369,'UNITCOST ITEMS (Data Entry)'!$A$3:$A$504,0),2),""))),""))</f>
        <v/>
      </c>
      <c r="L369" s="85" t="str">
        <f t="shared" ca="1" si="10"/>
        <v/>
      </c>
    </row>
    <row r="370" spans="1:12" s="72" customFormat="1" ht="15" customHeight="1" x14ac:dyDescent="0.25">
      <c r="A370" s="148">
        <f t="shared" si="11"/>
        <v>362</v>
      </c>
      <c r="B370" s="156" t="str">
        <f ca="1">IF(IFERROR(INDIRECT(CONCATENATE("'UNITCOST ITEMS (Data Entry)'!D",IFERROR(SUM(MATCH(A370,'UNITCOST ITEMS (Data Entry)'!$A$3:$A$504,0),2),""))),"")=0,"",IFERROR(INDIRECT(CONCATENATE("'UNITCOST ITEMS (Data Entry)'!D",IFERROR(SUM(MATCH(A370,'UNITCOST ITEMS (Data Entry)'!$A$3:$A$504,0),2),""))),""))</f>
        <v/>
      </c>
      <c r="C370" s="236" t="str">
        <f ca="1">IF(IFERROR(INDIRECT(CONCATENATE("'UNITCOST ITEMS (Data Entry)'!E",IFERROR(SUM(MATCH(A370,'UNITCOST ITEMS (Data Entry)'!$A$3:$A$504,0),2),""))),"")=0,"",IFERROR(INDIRECT(CONCATENATE("'UNITCOST ITEMS (Data Entry)'!E",IFERROR(SUM(MATCH(A370,'UNITCOST ITEMS (Data Entry)'!$A$3:$A$504,0),2),""))),""))</f>
        <v/>
      </c>
      <c r="D370" s="237"/>
      <c r="E370" s="159" t="str">
        <f ca="1">IF(IFERROR(INDIRECT(CONCATENATE("'UNITCOST ITEMS (Data Entry)'!F",IFERROR(SUM(MATCH(A370,'UNITCOST ITEMS (Data Entry)'!$A$3:$A$504,0),2),""))),"")=0,"",IFERROR(INDIRECT(CONCATENATE("'UNITCOST ITEMS (Data Entry)'!F",IFERROR(SUM(MATCH(A370,'UNITCOST ITEMS (Data Entry)'!$A$3:$A$504,0),2),""))),""))</f>
        <v/>
      </c>
      <c r="F370" s="159" t="str">
        <f ca="1">IF(IFERROR(INDIRECT(CONCATENATE("'UNITCOST ITEMS (Data Entry)'!G",IFERROR(SUM(MATCH(A370,'UNITCOST ITEMS (Data Entry)'!$A$3:$A$504,0),2),""))),"")=0,"",IFERROR(INDIRECT(CONCATENATE("'UNITCOST ITEMS (Data Entry)'!G",IFERROR(SUM(MATCH(A370,'UNITCOST ITEMS (Data Entry)'!$A$3:$A$504,0),2),""))),""))</f>
        <v/>
      </c>
      <c r="G370" s="152" t="str">
        <f ca="1">IF(IFERROR(INDIRECT(CONCATENATE("'UNITCOST ITEMS (Data Entry)'!H",IFERROR(SUM(MATCH(A370,'UNITCOST ITEMS (Data Entry)'!$A$3:$A$504,0),2),""))),"")=0,"",IFERROR(INDIRECT(CONCATENATE("'UNITCOST ITEMS (Data Entry)'!H",IFERROR(SUM(MATCH(A370,'UNITCOST ITEMS (Data Entry)'!$A$3:$A$504,0),2),""))),""))</f>
        <v/>
      </c>
      <c r="H370" s="152" t="str">
        <f ca="1">IF(IFERROR(INDIRECT(CONCATENATE("'UNITCOST ITEMS (Data Entry)'!I",IFERROR(SUM(MATCH(A370,'UNITCOST ITEMS (Data Entry)'!$A$3:$A$504,0),2),""))),"")=0,"",IFERROR(INDIRECT(CONCATENATE("'UNITCOST ITEMS (Data Entry)'!I",IFERROR(SUM(MATCH(A370,'UNITCOST ITEMS (Data Entry)'!$A$3:$A$504,0),2),""))),""))</f>
        <v/>
      </c>
      <c r="I370" s="153" t="str">
        <f ca="1">IF(K370=2,"",IF(IFERROR(INDIRECT(CONCATENATE("'UNITCOST ITEMS (Data Entry)'!J",IFERROR(SUM(MATCH(A370,'UNITCOST ITEMS (Data Entry)'!$A$3:$A$504,0),2),""))),"")=0,"",IFERROR(INDIRECT(CONCATENATE("'UNITCOST ITEMS (Data Entry)'!J",IFERROR(SUM(MATCH(A370,'UNITCOST ITEMS (Data Entry)'!$A$3:$A$504,0),2),""))),"")))</f>
        <v/>
      </c>
      <c r="J370" s="89"/>
      <c r="K370" s="149" t="str">
        <f ca="1">IF(IFERROR(INDIRECT(CONCATENATE("'UNITCOST ITEMS (Data Entry)'!C",IFERROR(SUM(MATCH(A370,'UNITCOST ITEMS (Data Entry)'!$A$3:$A$504,0),2),""))),"")=0,"",IFERROR(INDIRECT(CONCATENATE("'UNITCOST ITEMS (Data Entry)'!C",IFERROR(SUM(MATCH(A370,'UNITCOST ITEMS (Data Entry)'!$A$3:$A$504,0),2),""))),""))</f>
        <v/>
      </c>
      <c r="L370" s="85" t="str">
        <f t="shared" ca="1" si="10"/>
        <v/>
      </c>
    </row>
    <row r="371" spans="1:12" s="72" customFormat="1" ht="15" customHeight="1" x14ac:dyDescent="0.25">
      <c r="A371" s="148">
        <f t="shared" si="11"/>
        <v>363</v>
      </c>
      <c r="B371" s="156" t="str">
        <f ca="1">IF(IFERROR(INDIRECT(CONCATENATE("'UNITCOST ITEMS (Data Entry)'!D",IFERROR(SUM(MATCH(A371,'UNITCOST ITEMS (Data Entry)'!$A$3:$A$504,0),2),""))),"")=0,"",IFERROR(INDIRECT(CONCATENATE("'UNITCOST ITEMS (Data Entry)'!D",IFERROR(SUM(MATCH(A371,'UNITCOST ITEMS (Data Entry)'!$A$3:$A$504,0),2),""))),""))</f>
        <v/>
      </c>
      <c r="C371" s="236" t="str">
        <f ca="1">IF(IFERROR(INDIRECT(CONCATENATE("'UNITCOST ITEMS (Data Entry)'!E",IFERROR(SUM(MATCH(A371,'UNITCOST ITEMS (Data Entry)'!$A$3:$A$504,0),2),""))),"")=0,"",IFERROR(INDIRECT(CONCATENATE("'UNITCOST ITEMS (Data Entry)'!E",IFERROR(SUM(MATCH(A371,'UNITCOST ITEMS (Data Entry)'!$A$3:$A$504,0),2),""))),""))</f>
        <v/>
      </c>
      <c r="D371" s="237"/>
      <c r="E371" s="159" t="str">
        <f ca="1">IF(IFERROR(INDIRECT(CONCATENATE("'UNITCOST ITEMS (Data Entry)'!F",IFERROR(SUM(MATCH(A371,'UNITCOST ITEMS (Data Entry)'!$A$3:$A$504,0),2),""))),"")=0,"",IFERROR(INDIRECT(CONCATENATE("'UNITCOST ITEMS (Data Entry)'!F",IFERROR(SUM(MATCH(A371,'UNITCOST ITEMS (Data Entry)'!$A$3:$A$504,0),2),""))),""))</f>
        <v/>
      </c>
      <c r="F371" s="159" t="str">
        <f ca="1">IF(IFERROR(INDIRECT(CONCATENATE("'UNITCOST ITEMS (Data Entry)'!G",IFERROR(SUM(MATCH(A371,'UNITCOST ITEMS (Data Entry)'!$A$3:$A$504,0),2),""))),"")=0,"",IFERROR(INDIRECT(CONCATENATE("'UNITCOST ITEMS (Data Entry)'!G",IFERROR(SUM(MATCH(A371,'UNITCOST ITEMS (Data Entry)'!$A$3:$A$504,0),2),""))),""))</f>
        <v/>
      </c>
      <c r="G371" s="152" t="str">
        <f ca="1">IF(IFERROR(INDIRECT(CONCATENATE("'UNITCOST ITEMS (Data Entry)'!H",IFERROR(SUM(MATCH(A371,'UNITCOST ITEMS (Data Entry)'!$A$3:$A$504,0),2),""))),"")=0,"",IFERROR(INDIRECT(CONCATENATE("'UNITCOST ITEMS (Data Entry)'!H",IFERROR(SUM(MATCH(A371,'UNITCOST ITEMS (Data Entry)'!$A$3:$A$504,0),2),""))),""))</f>
        <v/>
      </c>
      <c r="H371" s="152" t="str">
        <f ca="1">IF(IFERROR(INDIRECT(CONCATENATE("'UNITCOST ITEMS (Data Entry)'!I",IFERROR(SUM(MATCH(A371,'UNITCOST ITEMS (Data Entry)'!$A$3:$A$504,0),2),""))),"")=0,"",IFERROR(INDIRECT(CONCATENATE("'UNITCOST ITEMS (Data Entry)'!I",IFERROR(SUM(MATCH(A371,'UNITCOST ITEMS (Data Entry)'!$A$3:$A$504,0),2),""))),""))</f>
        <v/>
      </c>
      <c r="I371" s="153" t="str">
        <f ca="1">IF(K371=2,"",IF(IFERROR(INDIRECT(CONCATENATE("'UNITCOST ITEMS (Data Entry)'!J",IFERROR(SUM(MATCH(A371,'UNITCOST ITEMS (Data Entry)'!$A$3:$A$504,0),2),""))),"")=0,"",IFERROR(INDIRECT(CONCATENATE("'UNITCOST ITEMS (Data Entry)'!J",IFERROR(SUM(MATCH(A371,'UNITCOST ITEMS (Data Entry)'!$A$3:$A$504,0),2),""))),"")))</f>
        <v/>
      </c>
      <c r="J371" s="89"/>
      <c r="K371" s="149" t="str">
        <f ca="1">IF(IFERROR(INDIRECT(CONCATENATE("'UNITCOST ITEMS (Data Entry)'!C",IFERROR(SUM(MATCH(A371,'UNITCOST ITEMS (Data Entry)'!$A$3:$A$504,0),2),""))),"")=0,"",IFERROR(INDIRECT(CONCATENATE("'UNITCOST ITEMS (Data Entry)'!C",IFERROR(SUM(MATCH(A371,'UNITCOST ITEMS (Data Entry)'!$A$3:$A$504,0),2),""))),""))</f>
        <v/>
      </c>
      <c r="L371" s="85" t="str">
        <f t="shared" ca="1" si="10"/>
        <v/>
      </c>
    </row>
    <row r="372" spans="1:12" s="72" customFormat="1" ht="15" customHeight="1" x14ac:dyDescent="0.25">
      <c r="A372" s="148">
        <f t="shared" si="11"/>
        <v>364</v>
      </c>
      <c r="B372" s="156" t="str">
        <f ca="1">IF(IFERROR(INDIRECT(CONCATENATE("'UNITCOST ITEMS (Data Entry)'!D",IFERROR(SUM(MATCH(A372,'UNITCOST ITEMS (Data Entry)'!$A$3:$A$504,0),2),""))),"")=0,"",IFERROR(INDIRECT(CONCATENATE("'UNITCOST ITEMS (Data Entry)'!D",IFERROR(SUM(MATCH(A372,'UNITCOST ITEMS (Data Entry)'!$A$3:$A$504,0),2),""))),""))</f>
        <v/>
      </c>
      <c r="C372" s="236" t="str">
        <f ca="1">IF(IFERROR(INDIRECT(CONCATENATE("'UNITCOST ITEMS (Data Entry)'!E",IFERROR(SUM(MATCH(A372,'UNITCOST ITEMS (Data Entry)'!$A$3:$A$504,0),2),""))),"")=0,"",IFERROR(INDIRECT(CONCATENATE("'UNITCOST ITEMS (Data Entry)'!E",IFERROR(SUM(MATCH(A372,'UNITCOST ITEMS (Data Entry)'!$A$3:$A$504,0),2),""))),""))</f>
        <v/>
      </c>
      <c r="D372" s="237"/>
      <c r="E372" s="159" t="str">
        <f ca="1">IF(IFERROR(INDIRECT(CONCATENATE("'UNITCOST ITEMS (Data Entry)'!F",IFERROR(SUM(MATCH(A372,'UNITCOST ITEMS (Data Entry)'!$A$3:$A$504,0),2),""))),"")=0,"",IFERROR(INDIRECT(CONCATENATE("'UNITCOST ITEMS (Data Entry)'!F",IFERROR(SUM(MATCH(A372,'UNITCOST ITEMS (Data Entry)'!$A$3:$A$504,0),2),""))),""))</f>
        <v/>
      </c>
      <c r="F372" s="159" t="str">
        <f ca="1">IF(IFERROR(INDIRECT(CONCATENATE("'UNITCOST ITEMS (Data Entry)'!G",IFERROR(SUM(MATCH(A372,'UNITCOST ITEMS (Data Entry)'!$A$3:$A$504,0),2),""))),"")=0,"",IFERROR(INDIRECT(CONCATENATE("'UNITCOST ITEMS (Data Entry)'!G",IFERROR(SUM(MATCH(A372,'UNITCOST ITEMS (Data Entry)'!$A$3:$A$504,0),2),""))),""))</f>
        <v/>
      </c>
      <c r="G372" s="152" t="str">
        <f ca="1">IF(IFERROR(INDIRECT(CONCATENATE("'UNITCOST ITEMS (Data Entry)'!H",IFERROR(SUM(MATCH(A372,'UNITCOST ITEMS (Data Entry)'!$A$3:$A$504,0),2),""))),"")=0,"",IFERROR(INDIRECT(CONCATENATE("'UNITCOST ITEMS (Data Entry)'!H",IFERROR(SUM(MATCH(A372,'UNITCOST ITEMS (Data Entry)'!$A$3:$A$504,0),2),""))),""))</f>
        <v/>
      </c>
      <c r="H372" s="152" t="str">
        <f ca="1">IF(IFERROR(INDIRECT(CONCATENATE("'UNITCOST ITEMS (Data Entry)'!I",IFERROR(SUM(MATCH(A372,'UNITCOST ITEMS (Data Entry)'!$A$3:$A$504,0),2),""))),"")=0,"",IFERROR(INDIRECT(CONCATENATE("'UNITCOST ITEMS (Data Entry)'!I",IFERROR(SUM(MATCH(A372,'UNITCOST ITEMS (Data Entry)'!$A$3:$A$504,0),2),""))),""))</f>
        <v/>
      </c>
      <c r="I372" s="153" t="str">
        <f ca="1">IF(K372=2,"",IF(IFERROR(INDIRECT(CONCATENATE("'UNITCOST ITEMS (Data Entry)'!J",IFERROR(SUM(MATCH(A372,'UNITCOST ITEMS (Data Entry)'!$A$3:$A$504,0),2),""))),"")=0,"",IFERROR(INDIRECT(CONCATENATE("'UNITCOST ITEMS (Data Entry)'!J",IFERROR(SUM(MATCH(A372,'UNITCOST ITEMS (Data Entry)'!$A$3:$A$504,0),2),""))),"")))</f>
        <v/>
      </c>
      <c r="J372" s="89"/>
      <c r="K372" s="149" t="str">
        <f ca="1">IF(IFERROR(INDIRECT(CONCATENATE("'UNITCOST ITEMS (Data Entry)'!C",IFERROR(SUM(MATCH(A372,'UNITCOST ITEMS (Data Entry)'!$A$3:$A$504,0),2),""))),"")=0,"",IFERROR(INDIRECT(CONCATENATE("'UNITCOST ITEMS (Data Entry)'!C",IFERROR(SUM(MATCH(A372,'UNITCOST ITEMS (Data Entry)'!$A$3:$A$504,0),2),""))),""))</f>
        <v/>
      </c>
      <c r="L372" s="85" t="str">
        <f t="shared" ca="1" si="10"/>
        <v/>
      </c>
    </row>
    <row r="373" spans="1:12" s="72" customFormat="1" ht="15" customHeight="1" x14ac:dyDescent="0.25">
      <c r="A373" s="148">
        <f t="shared" si="11"/>
        <v>365</v>
      </c>
      <c r="B373" s="156" t="str">
        <f ca="1">IF(IFERROR(INDIRECT(CONCATENATE("'UNITCOST ITEMS (Data Entry)'!D",IFERROR(SUM(MATCH(A373,'UNITCOST ITEMS (Data Entry)'!$A$3:$A$504,0),2),""))),"")=0,"",IFERROR(INDIRECT(CONCATENATE("'UNITCOST ITEMS (Data Entry)'!D",IFERROR(SUM(MATCH(A373,'UNITCOST ITEMS (Data Entry)'!$A$3:$A$504,0),2),""))),""))</f>
        <v/>
      </c>
      <c r="C373" s="236" t="str">
        <f ca="1">IF(IFERROR(INDIRECT(CONCATENATE("'UNITCOST ITEMS (Data Entry)'!E",IFERROR(SUM(MATCH(A373,'UNITCOST ITEMS (Data Entry)'!$A$3:$A$504,0),2),""))),"")=0,"",IFERROR(INDIRECT(CONCATENATE("'UNITCOST ITEMS (Data Entry)'!E",IFERROR(SUM(MATCH(A373,'UNITCOST ITEMS (Data Entry)'!$A$3:$A$504,0),2),""))),""))</f>
        <v/>
      </c>
      <c r="D373" s="237"/>
      <c r="E373" s="159" t="str">
        <f ca="1">IF(IFERROR(INDIRECT(CONCATENATE("'UNITCOST ITEMS (Data Entry)'!F",IFERROR(SUM(MATCH(A373,'UNITCOST ITEMS (Data Entry)'!$A$3:$A$504,0),2),""))),"")=0,"",IFERROR(INDIRECT(CONCATENATE("'UNITCOST ITEMS (Data Entry)'!F",IFERROR(SUM(MATCH(A373,'UNITCOST ITEMS (Data Entry)'!$A$3:$A$504,0),2),""))),""))</f>
        <v/>
      </c>
      <c r="F373" s="159" t="str">
        <f ca="1">IF(IFERROR(INDIRECT(CONCATENATE("'UNITCOST ITEMS (Data Entry)'!G",IFERROR(SUM(MATCH(A373,'UNITCOST ITEMS (Data Entry)'!$A$3:$A$504,0),2),""))),"")=0,"",IFERROR(INDIRECT(CONCATENATE("'UNITCOST ITEMS (Data Entry)'!G",IFERROR(SUM(MATCH(A373,'UNITCOST ITEMS (Data Entry)'!$A$3:$A$504,0),2),""))),""))</f>
        <v/>
      </c>
      <c r="G373" s="152" t="str">
        <f ca="1">IF(IFERROR(INDIRECT(CONCATENATE("'UNITCOST ITEMS (Data Entry)'!H",IFERROR(SUM(MATCH(A373,'UNITCOST ITEMS (Data Entry)'!$A$3:$A$504,0),2),""))),"")=0,"",IFERROR(INDIRECT(CONCATENATE("'UNITCOST ITEMS (Data Entry)'!H",IFERROR(SUM(MATCH(A373,'UNITCOST ITEMS (Data Entry)'!$A$3:$A$504,0),2),""))),""))</f>
        <v/>
      </c>
      <c r="H373" s="152" t="str">
        <f ca="1">IF(IFERROR(INDIRECT(CONCATENATE("'UNITCOST ITEMS (Data Entry)'!I",IFERROR(SUM(MATCH(A373,'UNITCOST ITEMS (Data Entry)'!$A$3:$A$504,0),2),""))),"")=0,"",IFERROR(INDIRECT(CONCATENATE("'UNITCOST ITEMS (Data Entry)'!I",IFERROR(SUM(MATCH(A373,'UNITCOST ITEMS (Data Entry)'!$A$3:$A$504,0),2),""))),""))</f>
        <v/>
      </c>
      <c r="I373" s="153" t="str">
        <f ca="1">IF(K373=2,"",IF(IFERROR(INDIRECT(CONCATENATE("'UNITCOST ITEMS (Data Entry)'!J",IFERROR(SUM(MATCH(A373,'UNITCOST ITEMS (Data Entry)'!$A$3:$A$504,0),2),""))),"")=0,"",IFERROR(INDIRECT(CONCATENATE("'UNITCOST ITEMS (Data Entry)'!J",IFERROR(SUM(MATCH(A373,'UNITCOST ITEMS (Data Entry)'!$A$3:$A$504,0),2),""))),"")))</f>
        <v/>
      </c>
      <c r="J373" s="89"/>
      <c r="K373" s="149" t="str">
        <f ca="1">IF(IFERROR(INDIRECT(CONCATENATE("'UNITCOST ITEMS (Data Entry)'!C",IFERROR(SUM(MATCH(A373,'UNITCOST ITEMS (Data Entry)'!$A$3:$A$504,0),2),""))),"")=0,"",IFERROR(INDIRECT(CONCATENATE("'UNITCOST ITEMS (Data Entry)'!C",IFERROR(SUM(MATCH(A373,'UNITCOST ITEMS (Data Entry)'!$A$3:$A$504,0),2),""))),""))</f>
        <v/>
      </c>
      <c r="L373" s="85" t="str">
        <f t="shared" ca="1" si="10"/>
        <v/>
      </c>
    </row>
    <row r="374" spans="1:12" s="72" customFormat="1" ht="15" customHeight="1" x14ac:dyDescent="0.25">
      <c r="A374" s="148">
        <f t="shared" si="11"/>
        <v>366</v>
      </c>
      <c r="B374" s="156" t="str">
        <f ca="1">IF(IFERROR(INDIRECT(CONCATENATE("'UNITCOST ITEMS (Data Entry)'!D",IFERROR(SUM(MATCH(A374,'UNITCOST ITEMS (Data Entry)'!$A$3:$A$504,0),2),""))),"")=0,"",IFERROR(INDIRECT(CONCATENATE("'UNITCOST ITEMS (Data Entry)'!D",IFERROR(SUM(MATCH(A374,'UNITCOST ITEMS (Data Entry)'!$A$3:$A$504,0),2),""))),""))</f>
        <v/>
      </c>
      <c r="C374" s="236" t="str">
        <f ca="1">IF(IFERROR(INDIRECT(CONCATENATE("'UNITCOST ITEMS (Data Entry)'!E",IFERROR(SUM(MATCH(A374,'UNITCOST ITEMS (Data Entry)'!$A$3:$A$504,0),2),""))),"")=0,"",IFERROR(INDIRECT(CONCATENATE("'UNITCOST ITEMS (Data Entry)'!E",IFERROR(SUM(MATCH(A374,'UNITCOST ITEMS (Data Entry)'!$A$3:$A$504,0),2),""))),""))</f>
        <v/>
      </c>
      <c r="D374" s="237"/>
      <c r="E374" s="159" t="str">
        <f ca="1">IF(IFERROR(INDIRECT(CONCATENATE("'UNITCOST ITEMS (Data Entry)'!F",IFERROR(SUM(MATCH(A374,'UNITCOST ITEMS (Data Entry)'!$A$3:$A$504,0),2),""))),"")=0,"",IFERROR(INDIRECT(CONCATENATE("'UNITCOST ITEMS (Data Entry)'!F",IFERROR(SUM(MATCH(A374,'UNITCOST ITEMS (Data Entry)'!$A$3:$A$504,0),2),""))),""))</f>
        <v/>
      </c>
      <c r="F374" s="159" t="str">
        <f ca="1">IF(IFERROR(INDIRECT(CONCATENATE("'UNITCOST ITEMS (Data Entry)'!G",IFERROR(SUM(MATCH(A374,'UNITCOST ITEMS (Data Entry)'!$A$3:$A$504,0),2),""))),"")=0,"",IFERROR(INDIRECT(CONCATENATE("'UNITCOST ITEMS (Data Entry)'!G",IFERROR(SUM(MATCH(A374,'UNITCOST ITEMS (Data Entry)'!$A$3:$A$504,0),2),""))),""))</f>
        <v/>
      </c>
      <c r="G374" s="152" t="str">
        <f ca="1">IF(IFERROR(INDIRECT(CONCATENATE("'UNITCOST ITEMS (Data Entry)'!H",IFERROR(SUM(MATCH(A374,'UNITCOST ITEMS (Data Entry)'!$A$3:$A$504,0),2),""))),"")=0,"",IFERROR(INDIRECT(CONCATENATE("'UNITCOST ITEMS (Data Entry)'!H",IFERROR(SUM(MATCH(A374,'UNITCOST ITEMS (Data Entry)'!$A$3:$A$504,0),2),""))),""))</f>
        <v/>
      </c>
      <c r="H374" s="152" t="str">
        <f ca="1">IF(IFERROR(INDIRECT(CONCATENATE("'UNITCOST ITEMS (Data Entry)'!I",IFERROR(SUM(MATCH(A374,'UNITCOST ITEMS (Data Entry)'!$A$3:$A$504,0),2),""))),"")=0,"",IFERROR(INDIRECT(CONCATENATE("'UNITCOST ITEMS (Data Entry)'!I",IFERROR(SUM(MATCH(A374,'UNITCOST ITEMS (Data Entry)'!$A$3:$A$504,0),2),""))),""))</f>
        <v/>
      </c>
      <c r="I374" s="153" t="str">
        <f ca="1">IF(K374=2,"",IF(IFERROR(INDIRECT(CONCATENATE("'UNITCOST ITEMS (Data Entry)'!J",IFERROR(SUM(MATCH(A374,'UNITCOST ITEMS (Data Entry)'!$A$3:$A$504,0),2),""))),"")=0,"",IFERROR(INDIRECT(CONCATENATE("'UNITCOST ITEMS (Data Entry)'!J",IFERROR(SUM(MATCH(A374,'UNITCOST ITEMS (Data Entry)'!$A$3:$A$504,0),2),""))),"")))</f>
        <v/>
      </c>
      <c r="J374" s="89"/>
      <c r="K374" s="149" t="str">
        <f ca="1">IF(IFERROR(INDIRECT(CONCATENATE("'UNITCOST ITEMS (Data Entry)'!C",IFERROR(SUM(MATCH(A374,'UNITCOST ITEMS (Data Entry)'!$A$3:$A$504,0),2),""))),"")=0,"",IFERROR(INDIRECT(CONCATENATE("'UNITCOST ITEMS (Data Entry)'!C",IFERROR(SUM(MATCH(A374,'UNITCOST ITEMS (Data Entry)'!$A$3:$A$504,0),2),""))),""))</f>
        <v/>
      </c>
      <c r="L374" s="85" t="str">
        <f t="shared" ca="1" si="10"/>
        <v/>
      </c>
    </row>
    <row r="375" spans="1:12" s="72" customFormat="1" ht="15" customHeight="1" x14ac:dyDescent="0.25">
      <c r="A375" s="148">
        <f t="shared" si="11"/>
        <v>367</v>
      </c>
      <c r="B375" s="156" t="str">
        <f ca="1">IF(IFERROR(INDIRECT(CONCATENATE("'UNITCOST ITEMS (Data Entry)'!D",IFERROR(SUM(MATCH(A375,'UNITCOST ITEMS (Data Entry)'!$A$3:$A$504,0),2),""))),"")=0,"",IFERROR(INDIRECT(CONCATENATE("'UNITCOST ITEMS (Data Entry)'!D",IFERROR(SUM(MATCH(A375,'UNITCOST ITEMS (Data Entry)'!$A$3:$A$504,0),2),""))),""))</f>
        <v/>
      </c>
      <c r="C375" s="236" t="str">
        <f ca="1">IF(IFERROR(INDIRECT(CONCATENATE("'UNITCOST ITEMS (Data Entry)'!E",IFERROR(SUM(MATCH(A375,'UNITCOST ITEMS (Data Entry)'!$A$3:$A$504,0),2),""))),"")=0,"",IFERROR(INDIRECT(CONCATENATE("'UNITCOST ITEMS (Data Entry)'!E",IFERROR(SUM(MATCH(A375,'UNITCOST ITEMS (Data Entry)'!$A$3:$A$504,0),2),""))),""))</f>
        <v/>
      </c>
      <c r="D375" s="237"/>
      <c r="E375" s="159" t="str">
        <f ca="1">IF(IFERROR(INDIRECT(CONCATENATE("'UNITCOST ITEMS (Data Entry)'!F",IFERROR(SUM(MATCH(A375,'UNITCOST ITEMS (Data Entry)'!$A$3:$A$504,0),2),""))),"")=0,"",IFERROR(INDIRECT(CONCATENATE("'UNITCOST ITEMS (Data Entry)'!F",IFERROR(SUM(MATCH(A375,'UNITCOST ITEMS (Data Entry)'!$A$3:$A$504,0),2),""))),""))</f>
        <v/>
      </c>
      <c r="F375" s="159" t="str">
        <f ca="1">IF(IFERROR(INDIRECT(CONCATENATE("'UNITCOST ITEMS (Data Entry)'!G",IFERROR(SUM(MATCH(A375,'UNITCOST ITEMS (Data Entry)'!$A$3:$A$504,0),2),""))),"")=0,"",IFERROR(INDIRECT(CONCATENATE("'UNITCOST ITEMS (Data Entry)'!G",IFERROR(SUM(MATCH(A375,'UNITCOST ITEMS (Data Entry)'!$A$3:$A$504,0),2),""))),""))</f>
        <v/>
      </c>
      <c r="G375" s="152" t="str">
        <f ca="1">IF(IFERROR(INDIRECT(CONCATENATE("'UNITCOST ITEMS (Data Entry)'!H",IFERROR(SUM(MATCH(A375,'UNITCOST ITEMS (Data Entry)'!$A$3:$A$504,0),2),""))),"")=0,"",IFERROR(INDIRECT(CONCATENATE("'UNITCOST ITEMS (Data Entry)'!H",IFERROR(SUM(MATCH(A375,'UNITCOST ITEMS (Data Entry)'!$A$3:$A$504,0),2),""))),""))</f>
        <v/>
      </c>
      <c r="H375" s="152" t="str">
        <f ca="1">IF(IFERROR(INDIRECT(CONCATENATE("'UNITCOST ITEMS (Data Entry)'!I",IFERROR(SUM(MATCH(A375,'UNITCOST ITEMS (Data Entry)'!$A$3:$A$504,0),2),""))),"")=0,"",IFERROR(INDIRECT(CONCATENATE("'UNITCOST ITEMS (Data Entry)'!I",IFERROR(SUM(MATCH(A375,'UNITCOST ITEMS (Data Entry)'!$A$3:$A$504,0),2),""))),""))</f>
        <v/>
      </c>
      <c r="I375" s="153" t="str">
        <f ca="1">IF(K375=2,"",IF(IFERROR(INDIRECT(CONCATENATE("'UNITCOST ITEMS (Data Entry)'!J",IFERROR(SUM(MATCH(A375,'UNITCOST ITEMS (Data Entry)'!$A$3:$A$504,0),2),""))),"")=0,"",IFERROR(INDIRECT(CONCATENATE("'UNITCOST ITEMS (Data Entry)'!J",IFERROR(SUM(MATCH(A375,'UNITCOST ITEMS (Data Entry)'!$A$3:$A$504,0),2),""))),"")))</f>
        <v/>
      </c>
      <c r="J375" s="89"/>
      <c r="K375" s="149" t="str">
        <f ca="1">IF(IFERROR(INDIRECT(CONCATENATE("'UNITCOST ITEMS (Data Entry)'!C",IFERROR(SUM(MATCH(A375,'UNITCOST ITEMS (Data Entry)'!$A$3:$A$504,0),2),""))),"")=0,"",IFERROR(INDIRECT(CONCATENATE("'UNITCOST ITEMS (Data Entry)'!C",IFERROR(SUM(MATCH(A375,'UNITCOST ITEMS (Data Entry)'!$A$3:$A$504,0),2),""))),""))</f>
        <v/>
      </c>
      <c r="L375" s="85" t="str">
        <f t="shared" ca="1" si="10"/>
        <v/>
      </c>
    </row>
    <row r="376" spans="1:12" s="72" customFormat="1" ht="15" customHeight="1" x14ac:dyDescent="0.25">
      <c r="A376" s="148">
        <f t="shared" si="11"/>
        <v>368</v>
      </c>
      <c r="B376" s="156" t="str">
        <f ca="1">IF(IFERROR(INDIRECT(CONCATENATE("'UNITCOST ITEMS (Data Entry)'!D",IFERROR(SUM(MATCH(A376,'UNITCOST ITEMS (Data Entry)'!$A$3:$A$504,0),2),""))),"")=0,"",IFERROR(INDIRECT(CONCATENATE("'UNITCOST ITEMS (Data Entry)'!D",IFERROR(SUM(MATCH(A376,'UNITCOST ITEMS (Data Entry)'!$A$3:$A$504,0),2),""))),""))</f>
        <v/>
      </c>
      <c r="C376" s="236" t="str">
        <f ca="1">IF(IFERROR(INDIRECT(CONCATENATE("'UNITCOST ITEMS (Data Entry)'!E",IFERROR(SUM(MATCH(A376,'UNITCOST ITEMS (Data Entry)'!$A$3:$A$504,0),2),""))),"")=0,"",IFERROR(INDIRECT(CONCATENATE("'UNITCOST ITEMS (Data Entry)'!E",IFERROR(SUM(MATCH(A376,'UNITCOST ITEMS (Data Entry)'!$A$3:$A$504,0),2),""))),""))</f>
        <v/>
      </c>
      <c r="D376" s="237"/>
      <c r="E376" s="159" t="str">
        <f ca="1">IF(IFERROR(INDIRECT(CONCATENATE("'UNITCOST ITEMS (Data Entry)'!F",IFERROR(SUM(MATCH(A376,'UNITCOST ITEMS (Data Entry)'!$A$3:$A$504,0),2),""))),"")=0,"",IFERROR(INDIRECT(CONCATENATE("'UNITCOST ITEMS (Data Entry)'!F",IFERROR(SUM(MATCH(A376,'UNITCOST ITEMS (Data Entry)'!$A$3:$A$504,0),2),""))),""))</f>
        <v/>
      </c>
      <c r="F376" s="159" t="str">
        <f ca="1">IF(IFERROR(INDIRECT(CONCATENATE("'UNITCOST ITEMS (Data Entry)'!G",IFERROR(SUM(MATCH(A376,'UNITCOST ITEMS (Data Entry)'!$A$3:$A$504,0),2),""))),"")=0,"",IFERROR(INDIRECT(CONCATENATE("'UNITCOST ITEMS (Data Entry)'!G",IFERROR(SUM(MATCH(A376,'UNITCOST ITEMS (Data Entry)'!$A$3:$A$504,0),2),""))),""))</f>
        <v/>
      </c>
      <c r="G376" s="152" t="str">
        <f ca="1">IF(IFERROR(INDIRECT(CONCATENATE("'UNITCOST ITEMS (Data Entry)'!H",IFERROR(SUM(MATCH(A376,'UNITCOST ITEMS (Data Entry)'!$A$3:$A$504,0),2),""))),"")=0,"",IFERROR(INDIRECT(CONCATENATE("'UNITCOST ITEMS (Data Entry)'!H",IFERROR(SUM(MATCH(A376,'UNITCOST ITEMS (Data Entry)'!$A$3:$A$504,0),2),""))),""))</f>
        <v/>
      </c>
      <c r="H376" s="152" t="str">
        <f ca="1">IF(IFERROR(INDIRECT(CONCATENATE("'UNITCOST ITEMS (Data Entry)'!I",IFERROR(SUM(MATCH(A376,'UNITCOST ITEMS (Data Entry)'!$A$3:$A$504,0),2),""))),"")=0,"",IFERROR(INDIRECT(CONCATENATE("'UNITCOST ITEMS (Data Entry)'!I",IFERROR(SUM(MATCH(A376,'UNITCOST ITEMS (Data Entry)'!$A$3:$A$504,0),2),""))),""))</f>
        <v/>
      </c>
      <c r="I376" s="153" t="str">
        <f ca="1">IF(K376=2,"",IF(IFERROR(INDIRECT(CONCATENATE("'UNITCOST ITEMS (Data Entry)'!J",IFERROR(SUM(MATCH(A376,'UNITCOST ITEMS (Data Entry)'!$A$3:$A$504,0),2),""))),"")=0,"",IFERROR(INDIRECT(CONCATENATE("'UNITCOST ITEMS (Data Entry)'!J",IFERROR(SUM(MATCH(A376,'UNITCOST ITEMS (Data Entry)'!$A$3:$A$504,0),2),""))),"")))</f>
        <v/>
      </c>
      <c r="J376" s="89"/>
      <c r="K376" s="149" t="str">
        <f ca="1">IF(IFERROR(INDIRECT(CONCATENATE("'UNITCOST ITEMS (Data Entry)'!C",IFERROR(SUM(MATCH(A376,'UNITCOST ITEMS (Data Entry)'!$A$3:$A$504,0),2),""))),"")=0,"",IFERROR(INDIRECT(CONCATENATE("'UNITCOST ITEMS (Data Entry)'!C",IFERROR(SUM(MATCH(A376,'UNITCOST ITEMS (Data Entry)'!$A$3:$A$504,0),2),""))),""))</f>
        <v/>
      </c>
      <c r="L376" s="85" t="str">
        <f t="shared" ca="1" si="10"/>
        <v/>
      </c>
    </row>
    <row r="377" spans="1:12" s="72" customFormat="1" ht="15" customHeight="1" x14ac:dyDescent="0.25">
      <c r="A377" s="148">
        <f t="shared" si="11"/>
        <v>369</v>
      </c>
      <c r="B377" s="156" t="str">
        <f ca="1">IF(IFERROR(INDIRECT(CONCATENATE("'UNITCOST ITEMS (Data Entry)'!D",IFERROR(SUM(MATCH(A377,'UNITCOST ITEMS (Data Entry)'!$A$3:$A$504,0),2),""))),"")=0,"",IFERROR(INDIRECT(CONCATENATE("'UNITCOST ITEMS (Data Entry)'!D",IFERROR(SUM(MATCH(A377,'UNITCOST ITEMS (Data Entry)'!$A$3:$A$504,0),2),""))),""))</f>
        <v/>
      </c>
      <c r="C377" s="236" t="str">
        <f ca="1">IF(IFERROR(INDIRECT(CONCATENATE("'UNITCOST ITEMS (Data Entry)'!E",IFERROR(SUM(MATCH(A377,'UNITCOST ITEMS (Data Entry)'!$A$3:$A$504,0),2),""))),"")=0,"",IFERROR(INDIRECT(CONCATENATE("'UNITCOST ITEMS (Data Entry)'!E",IFERROR(SUM(MATCH(A377,'UNITCOST ITEMS (Data Entry)'!$A$3:$A$504,0),2),""))),""))</f>
        <v/>
      </c>
      <c r="D377" s="237"/>
      <c r="E377" s="159" t="str">
        <f ca="1">IF(IFERROR(INDIRECT(CONCATENATE("'UNITCOST ITEMS (Data Entry)'!F",IFERROR(SUM(MATCH(A377,'UNITCOST ITEMS (Data Entry)'!$A$3:$A$504,0),2),""))),"")=0,"",IFERROR(INDIRECT(CONCATENATE("'UNITCOST ITEMS (Data Entry)'!F",IFERROR(SUM(MATCH(A377,'UNITCOST ITEMS (Data Entry)'!$A$3:$A$504,0),2),""))),""))</f>
        <v/>
      </c>
      <c r="F377" s="159" t="str">
        <f ca="1">IF(IFERROR(INDIRECT(CONCATENATE("'UNITCOST ITEMS (Data Entry)'!G",IFERROR(SUM(MATCH(A377,'UNITCOST ITEMS (Data Entry)'!$A$3:$A$504,0),2),""))),"")=0,"",IFERROR(INDIRECT(CONCATENATE("'UNITCOST ITEMS (Data Entry)'!G",IFERROR(SUM(MATCH(A377,'UNITCOST ITEMS (Data Entry)'!$A$3:$A$504,0),2),""))),""))</f>
        <v/>
      </c>
      <c r="G377" s="152" t="str">
        <f ca="1">IF(IFERROR(INDIRECT(CONCATENATE("'UNITCOST ITEMS (Data Entry)'!H",IFERROR(SUM(MATCH(A377,'UNITCOST ITEMS (Data Entry)'!$A$3:$A$504,0),2),""))),"")=0,"",IFERROR(INDIRECT(CONCATENATE("'UNITCOST ITEMS (Data Entry)'!H",IFERROR(SUM(MATCH(A377,'UNITCOST ITEMS (Data Entry)'!$A$3:$A$504,0),2),""))),""))</f>
        <v/>
      </c>
      <c r="H377" s="152" t="str">
        <f ca="1">IF(IFERROR(INDIRECT(CONCATENATE("'UNITCOST ITEMS (Data Entry)'!I",IFERROR(SUM(MATCH(A377,'UNITCOST ITEMS (Data Entry)'!$A$3:$A$504,0),2),""))),"")=0,"",IFERROR(INDIRECT(CONCATENATE("'UNITCOST ITEMS (Data Entry)'!I",IFERROR(SUM(MATCH(A377,'UNITCOST ITEMS (Data Entry)'!$A$3:$A$504,0),2),""))),""))</f>
        <v/>
      </c>
      <c r="I377" s="153" t="str">
        <f ca="1">IF(K377=2,"",IF(IFERROR(INDIRECT(CONCATENATE("'UNITCOST ITEMS (Data Entry)'!J",IFERROR(SUM(MATCH(A377,'UNITCOST ITEMS (Data Entry)'!$A$3:$A$504,0),2),""))),"")=0,"",IFERROR(INDIRECT(CONCATENATE("'UNITCOST ITEMS (Data Entry)'!J",IFERROR(SUM(MATCH(A377,'UNITCOST ITEMS (Data Entry)'!$A$3:$A$504,0),2),""))),"")))</f>
        <v/>
      </c>
      <c r="J377" s="89"/>
      <c r="K377" s="149" t="str">
        <f ca="1">IF(IFERROR(INDIRECT(CONCATENATE("'UNITCOST ITEMS (Data Entry)'!C",IFERROR(SUM(MATCH(A377,'UNITCOST ITEMS (Data Entry)'!$A$3:$A$504,0),2),""))),"")=0,"",IFERROR(INDIRECT(CONCATENATE("'UNITCOST ITEMS (Data Entry)'!C",IFERROR(SUM(MATCH(A377,'UNITCOST ITEMS (Data Entry)'!$A$3:$A$504,0),2),""))),""))</f>
        <v/>
      </c>
      <c r="L377" s="85" t="str">
        <f t="shared" ca="1" si="10"/>
        <v/>
      </c>
    </row>
    <row r="378" spans="1:12" s="72" customFormat="1" ht="15" customHeight="1" x14ac:dyDescent="0.25">
      <c r="A378" s="148">
        <f t="shared" si="11"/>
        <v>370</v>
      </c>
      <c r="B378" s="156" t="str">
        <f ca="1">IF(IFERROR(INDIRECT(CONCATENATE("'UNITCOST ITEMS (Data Entry)'!D",IFERROR(SUM(MATCH(A378,'UNITCOST ITEMS (Data Entry)'!$A$3:$A$504,0),2),""))),"")=0,"",IFERROR(INDIRECT(CONCATENATE("'UNITCOST ITEMS (Data Entry)'!D",IFERROR(SUM(MATCH(A378,'UNITCOST ITEMS (Data Entry)'!$A$3:$A$504,0),2),""))),""))</f>
        <v/>
      </c>
      <c r="C378" s="236" t="str">
        <f ca="1">IF(IFERROR(INDIRECT(CONCATENATE("'UNITCOST ITEMS (Data Entry)'!E",IFERROR(SUM(MATCH(A378,'UNITCOST ITEMS (Data Entry)'!$A$3:$A$504,0),2),""))),"")=0,"",IFERROR(INDIRECT(CONCATENATE("'UNITCOST ITEMS (Data Entry)'!E",IFERROR(SUM(MATCH(A378,'UNITCOST ITEMS (Data Entry)'!$A$3:$A$504,0),2),""))),""))</f>
        <v/>
      </c>
      <c r="D378" s="237"/>
      <c r="E378" s="159" t="str">
        <f ca="1">IF(IFERROR(INDIRECT(CONCATENATE("'UNITCOST ITEMS (Data Entry)'!F",IFERROR(SUM(MATCH(A378,'UNITCOST ITEMS (Data Entry)'!$A$3:$A$504,0),2),""))),"")=0,"",IFERROR(INDIRECT(CONCATENATE("'UNITCOST ITEMS (Data Entry)'!F",IFERROR(SUM(MATCH(A378,'UNITCOST ITEMS (Data Entry)'!$A$3:$A$504,0),2),""))),""))</f>
        <v/>
      </c>
      <c r="F378" s="159" t="str">
        <f ca="1">IF(IFERROR(INDIRECT(CONCATENATE("'UNITCOST ITEMS (Data Entry)'!G",IFERROR(SUM(MATCH(A378,'UNITCOST ITEMS (Data Entry)'!$A$3:$A$504,0),2),""))),"")=0,"",IFERROR(INDIRECT(CONCATENATE("'UNITCOST ITEMS (Data Entry)'!G",IFERROR(SUM(MATCH(A378,'UNITCOST ITEMS (Data Entry)'!$A$3:$A$504,0),2),""))),""))</f>
        <v/>
      </c>
      <c r="G378" s="152" t="str">
        <f ca="1">IF(IFERROR(INDIRECT(CONCATENATE("'UNITCOST ITEMS (Data Entry)'!H",IFERROR(SUM(MATCH(A378,'UNITCOST ITEMS (Data Entry)'!$A$3:$A$504,0),2),""))),"")=0,"",IFERROR(INDIRECT(CONCATENATE("'UNITCOST ITEMS (Data Entry)'!H",IFERROR(SUM(MATCH(A378,'UNITCOST ITEMS (Data Entry)'!$A$3:$A$504,0),2),""))),""))</f>
        <v/>
      </c>
      <c r="H378" s="152" t="str">
        <f ca="1">IF(IFERROR(INDIRECT(CONCATENATE("'UNITCOST ITEMS (Data Entry)'!I",IFERROR(SUM(MATCH(A378,'UNITCOST ITEMS (Data Entry)'!$A$3:$A$504,0),2),""))),"")=0,"",IFERROR(INDIRECT(CONCATENATE("'UNITCOST ITEMS (Data Entry)'!I",IFERROR(SUM(MATCH(A378,'UNITCOST ITEMS (Data Entry)'!$A$3:$A$504,0),2),""))),""))</f>
        <v/>
      </c>
      <c r="I378" s="153" t="str">
        <f ca="1">IF(K378=2,"",IF(IFERROR(INDIRECT(CONCATENATE("'UNITCOST ITEMS (Data Entry)'!J",IFERROR(SUM(MATCH(A378,'UNITCOST ITEMS (Data Entry)'!$A$3:$A$504,0),2),""))),"")=0,"",IFERROR(INDIRECT(CONCATENATE("'UNITCOST ITEMS (Data Entry)'!J",IFERROR(SUM(MATCH(A378,'UNITCOST ITEMS (Data Entry)'!$A$3:$A$504,0),2),""))),"")))</f>
        <v/>
      </c>
      <c r="J378" s="89"/>
      <c r="K378" s="149" t="str">
        <f ca="1">IF(IFERROR(INDIRECT(CONCATENATE("'UNITCOST ITEMS (Data Entry)'!C",IFERROR(SUM(MATCH(A378,'UNITCOST ITEMS (Data Entry)'!$A$3:$A$504,0),2),""))),"")=0,"",IFERROR(INDIRECT(CONCATENATE("'UNITCOST ITEMS (Data Entry)'!C",IFERROR(SUM(MATCH(A378,'UNITCOST ITEMS (Data Entry)'!$A$3:$A$504,0),2),""))),""))</f>
        <v/>
      </c>
      <c r="L378" s="85" t="str">
        <f t="shared" ca="1" si="10"/>
        <v/>
      </c>
    </row>
    <row r="379" spans="1:12" s="72" customFormat="1" ht="15" customHeight="1" x14ac:dyDescent="0.25">
      <c r="A379" s="148">
        <f t="shared" si="11"/>
        <v>371</v>
      </c>
      <c r="B379" s="156" t="str">
        <f ca="1">IF(IFERROR(INDIRECT(CONCATENATE("'UNITCOST ITEMS (Data Entry)'!D",IFERROR(SUM(MATCH(A379,'UNITCOST ITEMS (Data Entry)'!$A$3:$A$504,0),2),""))),"")=0,"",IFERROR(INDIRECT(CONCATENATE("'UNITCOST ITEMS (Data Entry)'!D",IFERROR(SUM(MATCH(A379,'UNITCOST ITEMS (Data Entry)'!$A$3:$A$504,0),2),""))),""))</f>
        <v/>
      </c>
      <c r="C379" s="236" t="str">
        <f ca="1">IF(IFERROR(INDIRECT(CONCATENATE("'UNITCOST ITEMS (Data Entry)'!E",IFERROR(SUM(MATCH(A379,'UNITCOST ITEMS (Data Entry)'!$A$3:$A$504,0),2),""))),"")=0,"",IFERROR(INDIRECT(CONCATENATE("'UNITCOST ITEMS (Data Entry)'!E",IFERROR(SUM(MATCH(A379,'UNITCOST ITEMS (Data Entry)'!$A$3:$A$504,0),2),""))),""))</f>
        <v/>
      </c>
      <c r="D379" s="237"/>
      <c r="E379" s="159" t="str">
        <f ca="1">IF(IFERROR(INDIRECT(CONCATENATE("'UNITCOST ITEMS (Data Entry)'!F",IFERROR(SUM(MATCH(A379,'UNITCOST ITEMS (Data Entry)'!$A$3:$A$504,0),2),""))),"")=0,"",IFERROR(INDIRECT(CONCATENATE("'UNITCOST ITEMS (Data Entry)'!F",IFERROR(SUM(MATCH(A379,'UNITCOST ITEMS (Data Entry)'!$A$3:$A$504,0),2),""))),""))</f>
        <v/>
      </c>
      <c r="F379" s="159" t="str">
        <f ca="1">IF(IFERROR(INDIRECT(CONCATENATE("'UNITCOST ITEMS (Data Entry)'!G",IFERROR(SUM(MATCH(A379,'UNITCOST ITEMS (Data Entry)'!$A$3:$A$504,0),2),""))),"")=0,"",IFERROR(INDIRECT(CONCATENATE("'UNITCOST ITEMS (Data Entry)'!G",IFERROR(SUM(MATCH(A379,'UNITCOST ITEMS (Data Entry)'!$A$3:$A$504,0),2),""))),""))</f>
        <v/>
      </c>
      <c r="G379" s="152" t="str">
        <f ca="1">IF(IFERROR(INDIRECT(CONCATENATE("'UNITCOST ITEMS (Data Entry)'!H",IFERROR(SUM(MATCH(A379,'UNITCOST ITEMS (Data Entry)'!$A$3:$A$504,0),2),""))),"")=0,"",IFERROR(INDIRECT(CONCATENATE("'UNITCOST ITEMS (Data Entry)'!H",IFERROR(SUM(MATCH(A379,'UNITCOST ITEMS (Data Entry)'!$A$3:$A$504,0),2),""))),""))</f>
        <v/>
      </c>
      <c r="H379" s="152" t="str">
        <f ca="1">IF(IFERROR(INDIRECT(CONCATENATE("'UNITCOST ITEMS (Data Entry)'!I",IFERROR(SUM(MATCH(A379,'UNITCOST ITEMS (Data Entry)'!$A$3:$A$504,0),2),""))),"")=0,"",IFERROR(INDIRECT(CONCATENATE("'UNITCOST ITEMS (Data Entry)'!I",IFERROR(SUM(MATCH(A379,'UNITCOST ITEMS (Data Entry)'!$A$3:$A$504,0),2),""))),""))</f>
        <v/>
      </c>
      <c r="I379" s="153" t="str">
        <f ca="1">IF(K379=2,"",IF(IFERROR(INDIRECT(CONCATENATE("'UNITCOST ITEMS (Data Entry)'!J",IFERROR(SUM(MATCH(A379,'UNITCOST ITEMS (Data Entry)'!$A$3:$A$504,0),2),""))),"")=0,"",IFERROR(INDIRECT(CONCATENATE("'UNITCOST ITEMS (Data Entry)'!J",IFERROR(SUM(MATCH(A379,'UNITCOST ITEMS (Data Entry)'!$A$3:$A$504,0),2),""))),"")))</f>
        <v/>
      </c>
      <c r="J379" s="89"/>
      <c r="K379" s="149" t="str">
        <f ca="1">IF(IFERROR(INDIRECT(CONCATENATE("'UNITCOST ITEMS (Data Entry)'!C",IFERROR(SUM(MATCH(A379,'UNITCOST ITEMS (Data Entry)'!$A$3:$A$504,0),2),""))),"")=0,"",IFERROR(INDIRECT(CONCATENATE("'UNITCOST ITEMS (Data Entry)'!C",IFERROR(SUM(MATCH(A379,'UNITCOST ITEMS (Data Entry)'!$A$3:$A$504,0),2),""))),""))</f>
        <v/>
      </c>
      <c r="L379" s="85" t="str">
        <f t="shared" ca="1" si="10"/>
        <v/>
      </c>
    </row>
    <row r="380" spans="1:12" s="72" customFormat="1" ht="15" customHeight="1" x14ac:dyDescent="0.25">
      <c r="A380" s="148">
        <f t="shared" si="11"/>
        <v>372</v>
      </c>
      <c r="B380" s="156" t="str">
        <f ca="1">IF(IFERROR(INDIRECT(CONCATENATE("'UNITCOST ITEMS (Data Entry)'!D",IFERROR(SUM(MATCH(A380,'UNITCOST ITEMS (Data Entry)'!$A$3:$A$504,0),2),""))),"")=0,"",IFERROR(INDIRECT(CONCATENATE("'UNITCOST ITEMS (Data Entry)'!D",IFERROR(SUM(MATCH(A380,'UNITCOST ITEMS (Data Entry)'!$A$3:$A$504,0),2),""))),""))</f>
        <v/>
      </c>
      <c r="C380" s="236" t="str">
        <f ca="1">IF(IFERROR(INDIRECT(CONCATENATE("'UNITCOST ITEMS (Data Entry)'!E",IFERROR(SUM(MATCH(A380,'UNITCOST ITEMS (Data Entry)'!$A$3:$A$504,0),2),""))),"")=0,"",IFERROR(INDIRECT(CONCATENATE("'UNITCOST ITEMS (Data Entry)'!E",IFERROR(SUM(MATCH(A380,'UNITCOST ITEMS (Data Entry)'!$A$3:$A$504,0),2),""))),""))</f>
        <v/>
      </c>
      <c r="D380" s="237"/>
      <c r="E380" s="159" t="str">
        <f ca="1">IF(IFERROR(INDIRECT(CONCATENATE("'UNITCOST ITEMS (Data Entry)'!F",IFERROR(SUM(MATCH(A380,'UNITCOST ITEMS (Data Entry)'!$A$3:$A$504,0),2),""))),"")=0,"",IFERROR(INDIRECT(CONCATENATE("'UNITCOST ITEMS (Data Entry)'!F",IFERROR(SUM(MATCH(A380,'UNITCOST ITEMS (Data Entry)'!$A$3:$A$504,0),2),""))),""))</f>
        <v/>
      </c>
      <c r="F380" s="159" t="str">
        <f ca="1">IF(IFERROR(INDIRECT(CONCATENATE("'UNITCOST ITEMS (Data Entry)'!G",IFERROR(SUM(MATCH(A380,'UNITCOST ITEMS (Data Entry)'!$A$3:$A$504,0),2),""))),"")=0,"",IFERROR(INDIRECT(CONCATENATE("'UNITCOST ITEMS (Data Entry)'!G",IFERROR(SUM(MATCH(A380,'UNITCOST ITEMS (Data Entry)'!$A$3:$A$504,0),2),""))),""))</f>
        <v/>
      </c>
      <c r="G380" s="152" t="str">
        <f ca="1">IF(IFERROR(INDIRECT(CONCATENATE("'UNITCOST ITEMS (Data Entry)'!H",IFERROR(SUM(MATCH(A380,'UNITCOST ITEMS (Data Entry)'!$A$3:$A$504,0),2),""))),"")=0,"",IFERROR(INDIRECT(CONCATENATE("'UNITCOST ITEMS (Data Entry)'!H",IFERROR(SUM(MATCH(A380,'UNITCOST ITEMS (Data Entry)'!$A$3:$A$504,0),2),""))),""))</f>
        <v/>
      </c>
      <c r="H380" s="152" t="str">
        <f ca="1">IF(IFERROR(INDIRECT(CONCATENATE("'UNITCOST ITEMS (Data Entry)'!I",IFERROR(SUM(MATCH(A380,'UNITCOST ITEMS (Data Entry)'!$A$3:$A$504,0),2),""))),"")=0,"",IFERROR(INDIRECT(CONCATENATE("'UNITCOST ITEMS (Data Entry)'!I",IFERROR(SUM(MATCH(A380,'UNITCOST ITEMS (Data Entry)'!$A$3:$A$504,0),2),""))),""))</f>
        <v/>
      </c>
      <c r="I380" s="153" t="str">
        <f ca="1">IF(K380=2,"",IF(IFERROR(INDIRECT(CONCATENATE("'UNITCOST ITEMS (Data Entry)'!J",IFERROR(SUM(MATCH(A380,'UNITCOST ITEMS (Data Entry)'!$A$3:$A$504,0),2),""))),"")=0,"",IFERROR(INDIRECT(CONCATENATE("'UNITCOST ITEMS (Data Entry)'!J",IFERROR(SUM(MATCH(A380,'UNITCOST ITEMS (Data Entry)'!$A$3:$A$504,0),2),""))),"")))</f>
        <v/>
      </c>
      <c r="J380" s="89"/>
      <c r="K380" s="149" t="str">
        <f ca="1">IF(IFERROR(INDIRECT(CONCATENATE("'UNITCOST ITEMS (Data Entry)'!C",IFERROR(SUM(MATCH(A380,'UNITCOST ITEMS (Data Entry)'!$A$3:$A$504,0),2),""))),"")=0,"",IFERROR(INDIRECT(CONCATENATE("'UNITCOST ITEMS (Data Entry)'!C",IFERROR(SUM(MATCH(A380,'UNITCOST ITEMS (Data Entry)'!$A$3:$A$504,0),2),""))),""))</f>
        <v/>
      </c>
      <c r="L380" s="85" t="str">
        <f t="shared" ca="1" si="10"/>
        <v/>
      </c>
    </row>
    <row r="381" spans="1:12" s="72" customFormat="1" ht="15" customHeight="1" x14ac:dyDescent="0.25">
      <c r="A381" s="148">
        <f t="shared" si="11"/>
        <v>373</v>
      </c>
      <c r="B381" s="156" t="str">
        <f ca="1">IF(IFERROR(INDIRECT(CONCATENATE("'UNITCOST ITEMS (Data Entry)'!D",IFERROR(SUM(MATCH(A381,'UNITCOST ITEMS (Data Entry)'!$A$3:$A$504,0),2),""))),"")=0,"",IFERROR(INDIRECT(CONCATENATE("'UNITCOST ITEMS (Data Entry)'!D",IFERROR(SUM(MATCH(A381,'UNITCOST ITEMS (Data Entry)'!$A$3:$A$504,0),2),""))),""))</f>
        <v/>
      </c>
      <c r="C381" s="236" t="str">
        <f ca="1">IF(IFERROR(INDIRECT(CONCATENATE("'UNITCOST ITEMS (Data Entry)'!E",IFERROR(SUM(MATCH(A381,'UNITCOST ITEMS (Data Entry)'!$A$3:$A$504,0),2),""))),"")=0,"",IFERROR(INDIRECT(CONCATENATE("'UNITCOST ITEMS (Data Entry)'!E",IFERROR(SUM(MATCH(A381,'UNITCOST ITEMS (Data Entry)'!$A$3:$A$504,0),2),""))),""))</f>
        <v/>
      </c>
      <c r="D381" s="237"/>
      <c r="E381" s="159" t="str">
        <f ca="1">IF(IFERROR(INDIRECT(CONCATENATE("'UNITCOST ITEMS (Data Entry)'!F",IFERROR(SUM(MATCH(A381,'UNITCOST ITEMS (Data Entry)'!$A$3:$A$504,0),2),""))),"")=0,"",IFERROR(INDIRECT(CONCATENATE("'UNITCOST ITEMS (Data Entry)'!F",IFERROR(SUM(MATCH(A381,'UNITCOST ITEMS (Data Entry)'!$A$3:$A$504,0),2),""))),""))</f>
        <v/>
      </c>
      <c r="F381" s="159" t="str">
        <f ca="1">IF(IFERROR(INDIRECT(CONCATENATE("'UNITCOST ITEMS (Data Entry)'!G",IFERROR(SUM(MATCH(A381,'UNITCOST ITEMS (Data Entry)'!$A$3:$A$504,0),2),""))),"")=0,"",IFERROR(INDIRECT(CONCATENATE("'UNITCOST ITEMS (Data Entry)'!G",IFERROR(SUM(MATCH(A381,'UNITCOST ITEMS (Data Entry)'!$A$3:$A$504,0),2),""))),""))</f>
        <v/>
      </c>
      <c r="G381" s="152" t="str">
        <f ca="1">IF(IFERROR(INDIRECT(CONCATENATE("'UNITCOST ITEMS (Data Entry)'!H",IFERROR(SUM(MATCH(A381,'UNITCOST ITEMS (Data Entry)'!$A$3:$A$504,0),2),""))),"")=0,"",IFERROR(INDIRECT(CONCATENATE("'UNITCOST ITEMS (Data Entry)'!H",IFERROR(SUM(MATCH(A381,'UNITCOST ITEMS (Data Entry)'!$A$3:$A$504,0),2),""))),""))</f>
        <v/>
      </c>
      <c r="H381" s="152" t="str">
        <f ca="1">IF(IFERROR(INDIRECT(CONCATENATE("'UNITCOST ITEMS (Data Entry)'!I",IFERROR(SUM(MATCH(A381,'UNITCOST ITEMS (Data Entry)'!$A$3:$A$504,0),2),""))),"")=0,"",IFERROR(INDIRECT(CONCATENATE("'UNITCOST ITEMS (Data Entry)'!I",IFERROR(SUM(MATCH(A381,'UNITCOST ITEMS (Data Entry)'!$A$3:$A$504,0),2),""))),""))</f>
        <v/>
      </c>
      <c r="I381" s="153" t="str">
        <f ca="1">IF(K381=2,"",IF(IFERROR(INDIRECT(CONCATENATE("'UNITCOST ITEMS (Data Entry)'!J",IFERROR(SUM(MATCH(A381,'UNITCOST ITEMS (Data Entry)'!$A$3:$A$504,0),2),""))),"")=0,"",IFERROR(INDIRECT(CONCATENATE("'UNITCOST ITEMS (Data Entry)'!J",IFERROR(SUM(MATCH(A381,'UNITCOST ITEMS (Data Entry)'!$A$3:$A$504,0),2),""))),"")))</f>
        <v/>
      </c>
      <c r="J381" s="89"/>
      <c r="K381" s="149" t="str">
        <f ca="1">IF(IFERROR(INDIRECT(CONCATENATE("'UNITCOST ITEMS (Data Entry)'!C",IFERROR(SUM(MATCH(A381,'UNITCOST ITEMS (Data Entry)'!$A$3:$A$504,0),2),""))),"")=0,"",IFERROR(INDIRECT(CONCATENATE("'UNITCOST ITEMS (Data Entry)'!C",IFERROR(SUM(MATCH(A381,'UNITCOST ITEMS (Data Entry)'!$A$3:$A$504,0),2),""))),""))</f>
        <v/>
      </c>
      <c r="L381" s="85" t="str">
        <f t="shared" ca="1" si="10"/>
        <v/>
      </c>
    </row>
    <row r="382" spans="1:12" s="72" customFormat="1" ht="15" customHeight="1" x14ac:dyDescent="0.25">
      <c r="A382" s="148">
        <f t="shared" si="11"/>
        <v>374</v>
      </c>
      <c r="B382" s="156" t="str">
        <f ca="1">IF(IFERROR(INDIRECT(CONCATENATE("'UNITCOST ITEMS (Data Entry)'!D",IFERROR(SUM(MATCH(A382,'UNITCOST ITEMS (Data Entry)'!$A$3:$A$504,0),2),""))),"")=0,"",IFERROR(INDIRECT(CONCATENATE("'UNITCOST ITEMS (Data Entry)'!D",IFERROR(SUM(MATCH(A382,'UNITCOST ITEMS (Data Entry)'!$A$3:$A$504,0),2),""))),""))</f>
        <v/>
      </c>
      <c r="C382" s="236" t="str">
        <f ca="1">IF(IFERROR(INDIRECT(CONCATENATE("'UNITCOST ITEMS (Data Entry)'!E",IFERROR(SUM(MATCH(A382,'UNITCOST ITEMS (Data Entry)'!$A$3:$A$504,0),2),""))),"")=0,"",IFERROR(INDIRECT(CONCATENATE("'UNITCOST ITEMS (Data Entry)'!E",IFERROR(SUM(MATCH(A382,'UNITCOST ITEMS (Data Entry)'!$A$3:$A$504,0),2),""))),""))</f>
        <v/>
      </c>
      <c r="D382" s="237"/>
      <c r="E382" s="159" t="str">
        <f ca="1">IF(IFERROR(INDIRECT(CONCATENATE("'UNITCOST ITEMS (Data Entry)'!F",IFERROR(SUM(MATCH(A382,'UNITCOST ITEMS (Data Entry)'!$A$3:$A$504,0),2),""))),"")=0,"",IFERROR(INDIRECT(CONCATENATE("'UNITCOST ITEMS (Data Entry)'!F",IFERROR(SUM(MATCH(A382,'UNITCOST ITEMS (Data Entry)'!$A$3:$A$504,0),2),""))),""))</f>
        <v/>
      </c>
      <c r="F382" s="159" t="str">
        <f ca="1">IF(IFERROR(INDIRECT(CONCATENATE("'UNITCOST ITEMS (Data Entry)'!G",IFERROR(SUM(MATCH(A382,'UNITCOST ITEMS (Data Entry)'!$A$3:$A$504,0),2),""))),"")=0,"",IFERROR(INDIRECT(CONCATENATE("'UNITCOST ITEMS (Data Entry)'!G",IFERROR(SUM(MATCH(A382,'UNITCOST ITEMS (Data Entry)'!$A$3:$A$504,0),2),""))),""))</f>
        <v/>
      </c>
      <c r="G382" s="152" t="str">
        <f ca="1">IF(IFERROR(INDIRECT(CONCATENATE("'UNITCOST ITEMS (Data Entry)'!H",IFERROR(SUM(MATCH(A382,'UNITCOST ITEMS (Data Entry)'!$A$3:$A$504,0),2),""))),"")=0,"",IFERROR(INDIRECT(CONCATENATE("'UNITCOST ITEMS (Data Entry)'!H",IFERROR(SUM(MATCH(A382,'UNITCOST ITEMS (Data Entry)'!$A$3:$A$504,0),2),""))),""))</f>
        <v/>
      </c>
      <c r="H382" s="152" t="str">
        <f ca="1">IF(IFERROR(INDIRECT(CONCATENATE("'UNITCOST ITEMS (Data Entry)'!I",IFERROR(SUM(MATCH(A382,'UNITCOST ITEMS (Data Entry)'!$A$3:$A$504,0),2),""))),"")=0,"",IFERROR(INDIRECT(CONCATENATE("'UNITCOST ITEMS (Data Entry)'!I",IFERROR(SUM(MATCH(A382,'UNITCOST ITEMS (Data Entry)'!$A$3:$A$504,0),2),""))),""))</f>
        <v/>
      </c>
      <c r="I382" s="153" t="str">
        <f ca="1">IF(K382=2,"",IF(IFERROR(INDIRECT(CONCATENATE("'UNITCOST ITEMS (Data Entry)'!J",IFERROR(SUM(MATCH(A382,'UNITCOST ITEMS (Data Entry)'!$A$3:$A$504,0),2),""))),"")=0,"",IFERROR(INDIRECT(CONCATENATE("'UNITCOST ITEMS (Data Entry)'!J",IFERROR(SUM(MATCH(A382,'UNITCOST ITEMS (Data Entry)'!$A$3:$A$504,0),2),""))),"")))</f>
        <v/>
      </c>
      <c r="J382" s="89"/>
      <c r="K382" s="149" t="str">
        <f ca="1">IF(IFERROR(INDIRECT(CONCATENATE("'UNITCOST ITEMS (Data Entry)'!C",IFERROR(SUM(MATCH(A382,'UNITCOST ITEMS (Data Entry)'!$A$3:$A$504,0),2),""))),"")=0,"",IFERROR(INDIRECT(CONCATENATE("'UNITCOST ITEMS (Data Entry)'!C",IFERROR(SUM(MATCH(A382,'UNITCOST ITEMS (Data Entry)'!$A$3:$A$504,0),2),""))),""))</f>
        <v/>
      </c>
      <c r="L382" s="85" t="str">
        <f t="shared" ca="1" si="10"/>
        <v/>
      </c>
    </row>
    <row r="383" spans="1:12" s="72" customFormat="1" ht="15" customHeight="1" x14ac:dyDescent="0.25">
      <c r="A383" s="148">
        <f t="shared" si="11"/>
        <v>375</v>
      </c>
      <c r="B383" s="156" t="str">
        <f ca="1">IF(IFERROR(INDIRECT(CONCATENATE("'UNITCOST ITEMS (Data Entry)'!D",IFERROR(SUM(MATCH(A383,'UNITCOST ITEMS (Data Entry)'!$A$3:$A$504,0),2),""))),"")=0,"",IFERROR(INDIRECT(CONCATENATE("'UNITCOST ITEMS (Data Entry)'!D",IFERROR(SUM(MATCH(A383,'UNITCOST ITEMS (Data Entry)'!$A$3:$A$504,0),2),""))),""))</f>
        <v/>
      </c>
      <c r="C383" s="236" t="str">
        <f ca="1">IF(IFERROR(INDIRECT(CONCATENATE("'UNITCOST ITEMS (Data Entry)'!E",IFERROR(SUM(MATCH(A383,'UNITCOST ITEMS (Data Entry)'!$A$3:$A$504,0),2),""))),"")=0,"",IFERROR(INDIRECT(CONCATENATE("'UNITCOST ITEMS (Data Entry)'!E",IFERROR(SUM(MATCH(A383,'UNITCOST ITEMS (Data Entry)'!$A$3:$A$504,0),2),""))),""))</f>
        <v/>
      </c>
      <c r="D383" s="237"/>
      <c r="E383" s="159" t="str">
        <f ca="1">IF(IFERROR(INDIRECT(CONCATENATE("'UNITCOST ITEMS (Data Entry)'!F",IFERROR(SUM(MATCH(A383,'UNITCOST ITEMS (Data Entry)'!$A$3:$A$504,0),2),""))),"")=0,"",IFERROR(INDIRECT(CONCATENATE("'UNITCOST ITEMS (Data Entry)'!F",IFERROR(SUM(MATCH(A383,'UNITCOST ITEMS (Data Entry)'!$A$3:$A$504,0),2),""))),""))</f>
        <v/>
      </c>
      <c r="F383" s="159" t="str">
        <f ca="1">IF(IFERROR(INDIRECT(CONCATENATE("'UNITCOST ITEMS (Data Entry)'!G",IFERROR(SUM(MATCH(A383,'UNITCOST ITEMS (Data Entry)'!$A$3:$A$504,0),2),""))),"")=0,"",IFERROR(INDIRECT(CONCATENATE("'UNITCOST ITEMS (Data Entry)'!G",IFERROR(SUM(MATCH(A383,'UNITCOST ITEMS (Data Entry)'!$A$3:$A$504,0),2),""))),""))</f>
        <v/>
      </c>
      <c r="G383" s="152" t="str">
        <f ca="1">IF(IFERROR(INDIRECT(CONCATENATE("'UNITCOST ITEMS (Data Entry)'!H",IFERROR(SUM(MATCH(A383,'UNITCOST ITEMS (Data Entry)'!$A$3:$A$504,0),2),""))),"")=0,"",IFERROR(INDIRECT(CONCATENATE("'UNITCOST ITEMS (Data Entry)'!H",IFERROR(SUM(MATCH(A383,'UNITCOST ITEMS (Data Entry)'!$A$3:$A$504,0),2),""))),""))</f>
        <v/>
      </c>
      <c r="H383" s="152" t="str">
        <f ca="1">IF(IFERROR(INDIRECT(CONCATENATE("'UNITCOST ITEMS (Data Entry)'!I",IFERROR(SUM(MATCH(A383,'UNITCOST ITEMS (Data Entry)'!$A$3:$A$504,0),2),""))),"")=0,"",IFERROR(INDIRECT(CONCATENATE("'UNITCOST ITEMS (Data Entry)'!I",IFERROR(SUM(MATCH(A383,'UNITCOST ITEMS (Data Entry)'!$A$3:$A$504,0),2),""))),""))</f>
        <v/>
      </c>
      <c r="I383" s="153" t="str">
        <f ca="1">IF(K383=2,"",IF(IFERROR(INDIRECT(CONCATENATE("'UNITCOST ITEMS (Data Entry)'!J",IFERROR(SUM(MATCH(A383,'UNITCOST ITEMS (Data Entry)'!$A$3:$A$504,0),2),""))),"")=0,"",IFERROR(INDIRECT(CONCATENATE("'UNITCOST ITEMS (Data Entry)'!J",IFERROR(SUM(MATCH(A383,'UNITCOST ITEMS (Data Entry)'!$A$3:$A$504,0),2),""))),"")))</f>
        <v/>
      </c>
      <c r="J383" s="89"/>
      <c r="K383" s="149" t="str">
        <f ca="1">IF(IFERROR(INDIRECT(CONCATENATE("'UNITCOST ITEMS (Data Entry)'!C",IFERROR(SUM(MATCH(A383,'UNITCOST ITEMS (Data Entry)'!$A$3:$A$504,0),2),""))),"")=0,"",IFERROR(INDIRECT(CONCATENATE("'UNITCOST ITEMS (Data Entry)'!C",IFERROR(SUM(MATCH(A383,'UNITCOST ITEMS (Data Entry)'!$A$3:$A$504,0),2),""))),""))</f>
        <v/>
      </c>
      <c r="L383" s="85" t="str">
        <f t="shared" ca="1" si="10"/>
        <v/>
      </c>
    </row>
    <row r="384" spans="1:12" s="72" customFormat="1" ht="15" customHeight="1" x14ac:dyDescent="0.25">
      <c r="A384" s="148">
        <f t="shared" si="11"/>
        <v>376</v>
      </c>
      <c r="B384" s="156" t="str">
        <f ca="1">IF(IFERROR(INDIRECT(CONCATENATE("'UNITCOST ITEMS (Data Entry)'!D",IFERROR(SUM(MATCH(A384,'UNITCOST ITEMS (Data Entry)'!$A$3:$A$504,0),2),""))),"")=0,"",IFERROR(INDIRECT(CONCATENATE("'UNITCOST ITEMS (Data Entry)'!D",IFERROR(SUM(MATCH(A384,'UNITCOST ITEMS (Data Entry)'!$A$3:$A$504,0),2),""))),""))</f>
        <v/>
      </c>
      <c r="C384" s="236" t="str">
        <f ca="1">IF(IFERROR(INDIRECT(CONCATENATE("'UNITCOST ITEMS (Data Entry)'!E",IFERROR(SUM(MATCH(A384,'UNITCOST ITEMS (Data Entry)'!$A$3:$A$504,0),2),""))),"")=0,"",IFERROR(INDIRECT(CONCATENATE("'UNITCOST ITEMS (Data Entry)'!E",IFERROR(SUM(MATCH(A384,'UNITCOST ITEMS (Data Entry)'!$A$3:$A$504,0),2),""))),""))</f>
        <v/>
      </c>
      <c r="D384" s="237"/>
      <c r="E384" s="159" t="str">
        <f ca="1">IF(IFERROR(INDIRECT(CONCATENATE("'UNITCOST ITEMS (Data Entry)'!F",IFERROR(SUM(MATCH(A384,'UNITCOST ITEMS (Data Entry)'!$A$3:$A$504,0),2),""))),"")=0,"",IFERROR(INDIRECT(CONCATENATE("'UNITCOST ITEMS (Data Entry)'!F",IFERROR(SUM(MATCH(A384,'UNITCOST ITEMS (Data Entry)'!$A$3:$A$504,0),2),""))),""))</f>
        <v/>
      </c>
      <c r="F384" s="159" t="str">
        <f ca="1">IF(IFERROR(INDIRECT(CONCATENATE("'UNITCOST ITEMS (Data Entry)'!G",IFERROR(SUM(MATCH(A384,'UNITCOST ITEMS (Data Entry)'!$A$3:$A$504,0),2),""))),"")=0,"",IFERROR(INDIRECT(CONCATENATE("'UNITCOST ITEMS (Data Entry)'!G",IFERROR(SUM(MATCH(A384,'UNITCOST ITEMS (Data Entry)'!$A$3:$A$504,0),2),""))),""))</f>
        <v/>
      </c>
      <c r="G384" s="152" t="str">
        <f ca="1">IF(IFERROR(INDIRECT(CONCATENATE("'UNITCOST ITEMS (Data Entry)'!H",IFERROR(SUM(MATCH(A384,'UNITCOST ITEMS (Data Entry)'!$A$3:$A$504,0),2),""))),"")=0,"",IFERROR(INDIRECT(CONCATENATE("'UNITCOST ITEMS (Data Entry)'!H",IFERROR(SUM(MATCH(A384,'UNITCOST ITEMS (Data Entry)'!$A$3:$A$504,0),2),""))),""))</f>
        <v/>
      </c>
      <c r="H384" s="152" t="str">
        <f ca="1">IF(IFERROR(INDIRECT(CONCATENATE("'UNITCOST ITEMS (Data Entry)'!I",IFERROR(SUM(MATCH(A384,'UNITCOST ITEMS (Data Entry)'!$A$3:$A$504,0),2),""))),"")=0,"",IFERROR(INDIRECT(CONCATENATE("'UNITCOST ITEMS (Data Entry)'!I",IFERROR(SUM(MATCH(A384,'UNITCOST ITEMS (Data Entry)'!$A$3:$A$504,0),2),""))),""))</f>
        <v/>
      </c>
      <c r="I384" s="153" t="str">
        <f ca="1">IF(K384=2,"",IF(IFERROR(INDIRECT(CONCATENATE("'UNITCOST ITEMS (Data Entry)'!J",IFERROR(SUM(MATCH(A384,'UNITCOST ITEMS (Data Entry)'!$A$3:$A$504,0),2),""))),"")=0,"",IFERROR(INDIRECT(CONCATENATE("'UNITCOST ITEMS (Data Entry)'!J",IFERROR(SUM(MATCH(A384,'UNITCOST ITEMS (Data Entry)'!$A$3:$A$504,0),2),""))),"")))</f>
        <v/>
      </c>
      <c r="J384" s="89"/>
      <c r="K384" s="149" t="str">
        <f ca="1">IF(IFERROR(INDIRECT(CONCATENATE("'UNITCOST ITEMS (Data Entry)'!C",IFERROR(SUM(MATCH(A384,'UNITCOST ITEMS (Data Entry)'!$A$3:$A$504,0),2),""))),"")=0,"",IFERROR(INDIRECT(CONCATENATE("'UNITCOST ITEMS (Data Entry)'!C",IFERROR(SUM(MATCH(A384,'UNITCOST ITEMS (Data Entry)'!$A$3:$A$504,0),2),""))),""))</f>
        <v/>
      </c>
      <c r="L384" s="85" t="str">
        <f t="shared" ca="1" si="10"/>
        <v/>
      </c>
    </row>
    <row r="385" spans="1:12" s="72" customFormat="1" ht="15" customHeight="1" x14ac:dyDescent="0.25">
      <c r="A385" s="148">
        <f t="shared" si="11"/>
        <v>377</v>
      </c>
      <c r="B385" s="156" t="str">
        <f ca="1">IF(IFERROR(INDIRECT(CONCATENATE("'UNITCOST ITEMS (Data Entry)'!D",IFERROR(SUM(MATCH(A385,'UNITCOST ITEMS (Data Entry)'!$A$3:$A$504,0),2),""))),"")=0,"",IFERROR(INDIRECT(CONCATENATE("'UNITCOST ITEMS (Data Entry)'!D",IFERROR(SUM(MATCH(A385,'UNITCOST ITEMS (Data Entry)'!$A$3:$A$504,0),2),""))),""))</f>
        <v/>
      </c>
      <c r="C385" s="236" t="str">
        <f ca="1">IF(IFERROR(INDIRECT(CONCATENATE("'UNITCOST ITEMS (Data Entry)'!E",IFERROR(SUM(MATCH(A385,'UNITCOST ITEMS (Data Entry)'!$A$3:$A$504,0),2),""))),"")=0,"",IFERROR(INDIRECT(CONCATENATE("'UNITCOST ITEMS (Data Entry)'!E",IFERROR(SUM(MATCH(A385,'UNITCOST ITEMS (Data Entry)'!$A$3:$A$504,0),2),""))),""))</f>
        <v/>
      </c>
      <c r="D385" s="237"/>
      <c r="E385" s="159" t="str">
        <f ca="1">IF(IFERROR(INDIRECT(CONCATENATE("'UNITCOST ITEMS (Data Entry)'!F",IFERROR(SUM(MATCH(A385,'UNITCOST ITEMS (Data Entry)'!$A$3:$A$504,0),2),""))),"")=0,"",IFERROR(INDIRECT(CONCATENATE("'UNITCOST ITEMS (Data Entry)'!F",IFERROR(SUM(MATCH(A385,'UNITCOST ITEMS (Data Entry)'!$A$3:$A$504,0),2),""))),""))</f>
        <v/>
      </c>
      <c r="F385" s="159" t="str">
        <f ca="1">IF(IFERROR(INDIRECT(CONCATENATE("'UNITCOST ITEMS (Data Entry)'!G",IFERROR(SUM(MATCH(A385,'UNITCOST ITEMS (Data Entry)'!$A$3:$A$504,0),2),""))),"")=0,"",IFERROR(INDIRECT(CONCATENATE("'UNITCOST ITEMS (Data Entry)'!G",IFERROR(SUM(MATCH(A385,'UNITCOST ITEMS (Data Entry)'!$A$3:$A$504,0),2),""))),""))</f>
        <v/>
      </c>
      <c r="G385" s="152" t="str">
        <f ca="1">IF(IFERROR(INDIRECT(CONCATENATE("'UNITCOST ITEMS (Data Entry)'!H",IFERROR(SUM(MATCH(A385,'UNITCOST ITEMS (Data Entry)'!$A$3:$A$504,0),2),""))),"")=0,"",IFERROR(INDIRECT(CONCATENATE("'UNITCOST ITEMS (Data Entry)'!H",IFERROR(SUM(MATCH(A385,'UNITCOST ITEMS (Data Entry)'!$A$3:$A$504,0),2),""))),""))</f>
        <v/>
      </c>
      <c r="H385" s="152" t="str">
        <f ca="1">IF(IFERROR(INDIRECT(CONCATENATE("'UNITCOST ITEMS (Data Entry)'!I",IFERROR(SUM(MATCH(A385,'UNITCOST ITEMS (Data Entry)'!$A$3:$A$504,0),2),""))),"")=0,"",IFERROR(INDIRECT(CONCATENATE("'UNITCOST ITEMS (Data Entry)'!I",IFERROR(SUM(MATCH(A385,'UNITCOST ITEMS (Data Entry)'!$A$3:$A$504,0),2),""))),""))</f>
        <v/>
      </c>
      <c r="I385" s="153" t="str">
        <f ca="1">IF(K385=2,"",IF(IFERROR(INDIRECT(CONCATENATE("'UNITCOST ITEMS (Data Entry)'!J",IFERROR(SUM(MATCH(A385,'UNITCOST ITEMS (Data Entry)'!$A$3:$A$504,0),2),""))),"")=0,"",IFERROR(INDIRECT(CONCATENATE("'UNITCOST ITEMS (Data Entry)'!J",IFERROR(SUM(MATCH(A385,'UNITCOST ITEMS (Data Entry)'!$A$3:$A$504,0),2),""))),"")))</f>
        <v/>
      </c>
      <c r="J385" s="89"/>
      <c r="K385" s="149" t="str">
        <f ca="1">IF(IFERROR(INDIRECT(CONCATENATE("'UNITCOST ITEMS (Data Entry)'!C",IFERROR(SUM(MATCH(A385,'UNITCOST ITEMS (Data Entry)'!$A$3:$A$504,0),2),""))),"")=0,"",IFERROR(INDIRECT(CONCATENATE("'UNITCOST ITEMS (Data Entry)'!C",IFERROR(SUM(MATCH(A385,'UNITCOST ITEMS (Data Entry)'!$A$3:$A$504,0),2),""))),""))</f>
        <v/>
      </c>
      <c r="L385" s="85" t="str">
        <f t="shared" ca="1" si="10"/>
        <v/>
      </c>
    </row>
    <row r="386" spans="1:12" s="72" customFormat="1" ht="15" customHeight="1" x14ac:dyDescent="0.25">
      <c r="A386" s="148">
        <f t="shared" si="11"/>
        <v>378</v>
      </c>
      <c r="B386" s="156" t="str">
        <f ca="1">IF(IFERROR(INDIRECT(CONCATENATE("'UNITCOST ITEMS (Data Entry)'!D",IFERROR(SUM(MATCH(A386,'UNITCOST ITEMS (Data Entry)'!$A$3:$A$504,0),2),""))),"")=0,"",IFERROR(INDIRECT(CONCATENATE("'UNITCOST ITEMS (Data Entry)'!D",IFERROR(SUM(MATCH(A386,'UNITCOST ITEMS (Data Entry)'!$A$3:$A$504,0),2),""))),""))</f>
        <v/>
      </c>
      <c r="C386" s="236" t="str">
        <f ca="1">IF(IFERROR(INDIRECT(CONCATENATE("'UNITCOST ITEMS (Data Entry)'!E",IFERROR(SUM(MATCH(A386,'UNITCOST ITEMS (Data Entry)'!$A$3:$A$504,0),2),""))),"")=0,"",IFERROR(INDIRECT(CONCATENATE("'UNITCOST ITEMS (Data Entry)'!E",IFERROR(SUM(MATCH(A386,'UNITCOST ITEMS (Data Entry)'!$A$3:$A$504,0),2),""))),""))</f>
        <v/>
      </c>
      <c r="D386" s="237"/>
      <c r="E386" s="159" t="str">
        <f ca="1">IF(IFERROR(INDIRECT(CONCATENATE("'UNITCOST ITEMS (Data Entry)'!F",IFERROR(SUM(MATCH(A386,'UNITCOST ITEMS (Data Entry)'!$A$3:$A$504,0),2),""))),"")=0,"",IFERROR(INDIRECT(CONCATENATE("'UNITCOST ITEMS (Data Entry)'!F",IFERROR(SUM(MATCH(A386,'UNITCOST ITEMS (Data Entry)'!$A$3:$A$504,0),2),""))),""))</f>
        <v/>
      </c>
      <c r="F386" s="159" t="str">
        <f ca="1">IF(IFERROR(INDIRECT(CONCATENATE("'UNITCOST ITEMS (Data Entry)'!G",IFERROR(SUM(MATCH(A386,'UNITCOST ITEMS (Data Entry)'!$A$3:$A$504,0),2),""))),"")=0,"",IFERROR(INDIRECT(CONCATENATE("'UNITCOST ITEMS (Data Entry)'!G",IFERROR(SUM(MATCH(A386,'UNITCOST ITEMS (Data Entry)'!$A$3:$A$504,0),2),""))),""))</f>
        <v/>
      </c>
      <c r="G386" s="152" t="str">
        <f ca="1">IF(IFERROR(INDIRECT(CONCATENATE("'UNITCOST ITEMS (Data Entry)'!H",IFERROR(SUM(MATCH(A386,'UNITCOST ITEMS (Data Entry)'!$A$3:$A$504,0),2),""))),"")=0,"",IFERROR(INDIRECT(CONCATENATE("'UNITCOST ITEMS (Data Entry)'!H",IFERROR(SUM(MATCH(A386,'UNITCOST ITEMS (Data Entry)'!$A$3:$A$504,0),2),""))),""))</f>
        <v/>
      </c>
      <c r="H386" s="152" t="str">
        <f ca="1">IF(IFERROR(INDIRECT(CONCATENATE("'UNITCOST ITEMS (Data Entry)'!I",IFERROR(SUM(MATCH(A386,'UNITCOST ITEMS (Data Entry)'!$A$3:$A$504,0),2),""))),"")=0,"",IFERROR(INDIRECT(CONCATENATE("'UNITCOST ITEMS (Data Entry)'!I",IFERROR(SUM(MATCH(A386,'UNITCOST ITEMS (Data Entry)'!$A$3:$A$504,0),2),""))),""))</f>
        <v/>
      </c>
      <c r="I386" s="153" t="str">
        <f ca="1">IF(K386=2,"",IF(IFERROR(INDIRECT(CONCATENATE("'UNITCOST ITEMS (Data Entry)'!J",IFERROR(SUM(MATCH(A386,'UNITCOST ITEMS (Data Entry)'!$A$3:$A$504,0),2),""))),"")=0,"",IFERROR(INDIRECT(CONCATENATE("'UNITCOST ITEMS (Data Entry)'!J",IFERROR(SUM(MATCH(A386,'UNITCOST ITEMS (Data Entry)'!$A$3:$A$504,0),2),""))),"")))</f>
        <v/>
      </c>
      <c r="J386" s="89"/>
      <c r="K386" s="149" t="str">
        <f ca="1">IF(IFERROR(INDIRECT(CONCATENATE("'UNITCOST ITEMS (Data Entry)'!C",IFERROR(SUM(MATCH(A386,'UNITCOST ITEMS (Data Entry)'!$A$3:$A$504,0),2),""))),"")=0,"",IFERROR(INDIRECT(CONCATENATE("'UNITCOST ITEMS (Data Entry)'!C",IFERROR(SUM(MATCH(A386,'UNITCOST ITEMS (Data Entry)'!$A$3:$A$504,0),2),""))),""))</f>
        <v/>
      </c>
      <c r="L386" s="85" t="str">
        <f t="shared" ca="1" si="10"/>
        <v/>
      </c>
    </row>
    <row r="387" spans="1:12" s="72" customFormat="1" ht="15" customHeight="1" x14ac:dyDescent="0.25">
      <c r="A387" s="148">
        <f t="shared" si="11"/>
        <v>379</v>
      </c>
      <c r="B387" s="156" t="str">
        <f ca="1">IF(IFERROR(INDIRECT(CONCATENATE("'UNITCOST ITEMS (Data Entry)'!D",IFERROR(SUM(MATCH(A387,'UNITCOST ITEMS (Data Entry)'!$A$3:$A$504,0),2),""))),"")=0,"",IFERROR(INDIRECT(CONCATENATE("'UNITCOST ITEMS (Data Entry)'!D",IFERROR(SUM(MATCH(A387,'UNITCOST ITEMS (Data Entry)'!$A$3:$A$504,0),2),""))),""))</f>
        <v/>
      </c>
      <c r="C387" s="236" t="str">
        <f ca="1">IF(IFERROR(INDIRECT(CONCATENATE("'UNITCOST ITEMS (Data Entry)'!E",IFERROR(SUM(MATCH(A387,'UNITCOST ITEMS (Data Entry)'!$A$3:$A$504,0),2),""))),"")=0,"",IFERROR(INDIRECT(CONCATENATE("'UNITCOST ITEMS (Data Entry)'!E",IFERROR(SUM(MATCH(A387,'UNITCOST ITEMS (Data Entry)'!$A$3:$A$504,0),2),""))),""))</f>
        <v/>
      </c>
      <c r="D387" s="237"/>
      <c r="E387" s="159" t="str">
        <f ca="1">IF(IFERROR(INDIRECT(CONCATENATE("'UNITCOST ITEMS (Data Entry)'!F",IFERROR(SUM(MATCH(A387,'UNITCOST ITEMS (Data Entry)'!$A$3:$A$504,0),2),""))),"")=0,"",IFERROR(INDIRECT(CONCATENATE("'UNITCOST ITEMS (Data Entry)'!F",IFERROR(SUM(MATCH(A387,'UNITCOST ITEMS (Data Entry)'!$A$3:$A$504,0),2),""))),""))</f>
        <v/>
      </c>
      <c r="F387" s="159" t="str">
        <f ca="1">IF(IFERROR(INDIRECT(CONCATENATE("'UNITCOST ITEMS (Data Entry)'!G",IFERROR(SUM(MATCH(A387,'UNITCOST ITEMS (Data Entry)'!$A$3:$A$504,0),2),""))),"")=0,"",IFERROR(INDIRECT(CONCATENATE("'UNITCOST ITEMS (Data Entry)'!G",IFERROR(SUM(MATCH(A387,'UNITCOST ITEMS (Data Entry)'!$A$3:$A$504,0),2),""))),""))</f>
        <v/>
      </c>
      <c r="G387" s="152" t="str">
        <f ca="1">IF(IFERROR(INDIRECT(CONCATENATE("'UNITCOST ITEMS (Data Entry)'!H",IFERROR(SUM(MATCH(A387,'UNITCOST ITEMS (Data Entry)'!$A$3:$A$504,0),2),""))),"")=0,"",IFERROR(INDIRECT(CONCATENATE("'UNITCOST ITEMS (Data Entry)'!H",IFERROR(SUM(MATCH(A387,'UNITCOST ITEMS (Data Entry)'!$A$3:$A$504,0),2),""))),""))</f>
        <v/>
      </c>
      <c r="H387" s="152" t="str">
        <f ca="1">IF(IFERROR(INDIRECT(CONCATENATE("'UNITCOST ITEMS (Data Entry)'!I",IFERROR(SUM(MATCH(A387,'UNITCOST ITEMS (Data Entry)'!$A$3:$A$504,0),2),""))),"")=0,"",IFERROR(INDIRECT(CONCATENATE("'UNITCOST ITEMS (Data Entry)'!I",IFERROR(SUM(MATCH(A387,'UNITCOST ITEMS (Data Entry)'!$A$3:$A$504,0),2),""))),""))</f>
        <v/>
      </c>
      <c r="I387" s="153" t="str">
        <f ca="1">IF(K387=2,"",IF(IFERROR(INDIRECT(CONCATENATE("'UNITCOST ITEMS (Data Entry)'!J",IFERROR(SUM(MATCH(A387,'UNITCOST ITEMS (Data Entry)'!$A$3:$A$504,0),2),""))),"")=0,"",IFERROR(INDIRECT(CONCATENATE("'UNITCOST ITEMS (Data Entry)'!J",IFERROR(SUM(MATCH(A387,'UNITCOST ITEMS (Data Entry)'!$A$3:$A$504,0),2),""))),"")))</f>
        <v/>
      </c>
      <c r="J387" s="89"/>
      <c r="K387" s="149" t="str">
        <f ca="1">IF(IFERROR(INDIRECT(CONCATENATE("'UNITCOST ITEMS (Data Entry)'!C",IFERROR(SUM(MATCH(A387,'UNITCOST ITEMS (Data Entry)'!$A$3:$A$504,0),2),""))),"")=0,"",IFERROR(INDIRECT(CONCATENATE("'UNITCOST ITEMS (Data Entry)'!C",IFERROR(SUM(MATCH(A387,'UNITCOST ITEMS (Data Entry)'!$A$3:$A$504,0),2),""))),""))</f>
        <v/>
      </c>
      <c r="L387" s="85" t="str">
        <f t="shared" ca="1" si="10"/>
        <v/>
      </c>
    </row>
    <row r="388" spans="1:12" s="72" customFormat="1" ht="15" customHeight="1" x14ac:dyDescent="0.25">
      <c r="A388" s="148">
        <f t="shared" si="11"/>
        <v>380</v>
      </c>
      <c r="B388" s="156" t="str">
        <f ca="1">IF(IFERROR(INDIRECT(CONCATENATE("'UNITCOST ITEMS (Data Entry)'!D",IFERROR(SUM(MATCH(A388,'UNITCOST ITEMS (Data Entry)'!$A$3:$A$504,0),2),""))),"")=0,"",IFERROR(INDIRECT(CONCATENATE("'UNITCOST ITEMS (Data Entry)'!D",IFERROR(SUM(MATCH(A388,'UNITCOST ITEMS (Data Entry)'!$A$3:$A$504,0),2),""))),""))</f>
        <v/>
      </c>
      <c r="C388" s="236" t="str">
        <f ca="1">IF(IFERROR(INDIRECT(CONCATENATE("'UNITCOST ITEMS (Data Entry)'!E",IFERROR(SUM(MATCH(A388,'UNITCOST ITEMS (Data Entry)'!$A$3:$A$504,0),2),""))),"")=0,"",IFERROR(INDIRECT(CONCATENATE("'UNITCOST ITEMS (Data Entry)'!E",IFERROR(SUM(MATCH(A388,'UNITCOST ITEMS (Data Entry)'!$A$3:$A$504,0),2),""))),""))</f>
        <v/>
      </c>
      <c r="D388" s="237"/>
      <c r="E388" s="159" t="str">
        <f ca="1">IF(IFERROR(INDIRECT(CONCATENATE("'UNITCOST ITEMS (Data Entry)'!F",IFERROR(SUM(MATCH(A388,'UNITCOST ITEMS (Data Entry)'!$A$3:$A$504,0),2),""))),"")=0,"",IFERROR(INDIRECT(CONCATENATE("'UNITCOST ITEMS (Data Entry)'!F",IFERROR(SUM(MATCH(A388,'UNITCOST ITEMS (Data Entry)'!$A$3:$A$504,0),2),""))),""))</f>
        <v/>
      </c>
      <c r="F388" s="159" t="str">
        <f ca="1">IF(IFERROR(INDIRECT(CONCATENATE("'UNITCOST ITEMS (Data Entry)'!G",IFERROR(SUM(MATCH(A388,'UNITCOST ITEMS (Data Entry)'!$A$3:$A$504,0),2),""))),"")=0,"",IFERROR(INDIRECT(CONCATENATE("'UNITCOST ITEMS (Data Entry)'!G",IFERROR(SUM(MATCH(A388,'UNITCOST ITEMS (Data Entry)'!$A$3:$A$504,0),2),""))),""))</f>
        <v/>
      </c>
      <c r="G388" s="152" t="str">
        <f ca="1">IF(IFERROR(INDIRECT(CONCATENATE("'UNITCOST ITEMS (Data Entry)'!H",IFERROR(SUM(MATCH(A388,'UNITCOST ITEMS (Data Entry)'!$A$3:$A$504,0),2),""))),"")=0,"",IFERROR(INDIRECT(CONCATENATE("'UNITCOST ITEMS (Data Entry)'!H",IFERROR(SUM(MATCH(A388,'UNITCOST ITEMS (Data Entry)'!$A$3:$A$504,0),2),""))),""))</f>
        <v/>
      </c>
      <c r="H388" s="152" t="str">
        <f ca="1">IF(IFERROR(INDIRECT(CONCATENATE("'UNITCOST ITEMS (Data Entry)'!I",IFERROR(SUM(MATCH(A388,'UNITCOST ITEMS (Data Entry)'!$A$3:$A$504,0),2),""))),"")=0,"",IFERROR(INDIRECT(CONCATENATE("'UNITCOST ITEMS (Data Entry)'!I",IFERROR(SUM(MATCH(A388,'UNITCOST ITEMS (Data Entry)'!$A$3:$A$504,0),2),""))),""))</f>
        <v/>
      </c>
      <c r="I388" s="153" t="str">
        <f ca="1">IF(K388=2,"",IF(IFERROR(INDIRECT(CONCATENATE("'UNITCOST ITEMS (Data Entry)'!J",IFERROR(SUM(MATCH(A388,'UNITCOST ITEMS (Data Entry)'!$A$3:$A$504,0),2),""))),"")=0,"",IFERROR(INDIRECT(CONCATENATE("'UNITCOST ITEMS (Data Entry)'!J",IFERROR(SUM(MATCH(A388,'UNITCOST ITEMS (Data Entry)'!$A$3:$A$504,0),2),""))),"")))</f>
        <v/>
      </c>
      <c r="J388" s="89"/>
      <c r="K388" s="149" t="str">
        <f ca="1">IF(IFERROR(INDIRECT(CONCATENATE("'UNITCOST ITEMS (Data Entry)'!C",IFERROR(SUM(MATCH(A388,'UNITCOST ITEMS (Data Entry)'!$A$3:$A$504,0),2),""))),"")=0,"",IFERROR(INDIRECT(CONCATENATE("'UNITCOST ITEMS (Data Entry)'!C",IFERROR(SUM(MATCH(A388,'UNITCOST ITEMS (Data Entry)'!$A$3:$A$504,0),2),""))),""))</f>
        <v/>
      </c>
      <c r="L388" s="85" t="str">
        <f t="shared" ca="1" si="10"/>
        <v/>
      </c>
    </row>
    <row r="389" spans="1:12" s="72" customFormat="1" ht="15" customHeight="1" x14ac:dyDescent="0.25">
      <c r="A389" s="148">
        <f t="shared" si="11"/>
        <v>381</v>
      </c>
      <c r="B389" s="156" t="str">
        <f ca="1">IF(IFERROR(INDIRECT(CONCATENATE("'UNITCOST ITEMS (Data Entry)'!D",IFERROR(SUM(MATCH(A389,'UNITCOST ITEMS (Data Entry)'!$A$3:$A$504,0),2),""))),"")=0,"",IFERROR(INDIRECT(CONCATENATE("'UNITCOST ITEMS (Data Entry)'!D",IFERROR(SUM(MATCH(A389,'UNITCOST ITEMS (Data Entry)'!$A$3:$A$504,0),2),""))),""))</f>
        <v/>
      </c>
      <c r="C389" s="236" t="str">
        <f ca="1">IF(IFERROR(INDIRECT(CONCATENATE("'UNITCOST ITEMS (Data Entry)'!E",IFERROR(SUM(MATCH(A389,'UNITCOST ITEMS (Data Entry)'!$A$3:$A$504,0),2),""))),"")=0,"",IFERROR(INDIRECT(CONCATENATE("'UNITCOST ITEMS (Data Entry)'!E",IFERROR(SUM(MATCH(A389,'UNITCOST ITEMS (Data Entry)'!$A$3:$A$504,0),2),""))),""))</f>
        <v/>
      </c>
      <c r="D389" s="237"/>
      <c r="E389" s="159" t="str">
        <f ca="1">IF(IFERROR(INDIRECT(CONCATENATE("'UNITCOST ITEMS (Data Entry)'!F",IFERROR(SUM(MATCH(A389,'UNITCOST ITEMS (Data Entry)'!$A$3:$A$504,0),2),""))),"")=0,"",IFERROR(INDIRECT(CONCATENATE("'UNITCOST ITEMS (Data Entry)'!F",IFERROR(SUM(MATCH(A389,'UNITCOST ITEMS (Data Entry)'!$A$3:$A$504,0),2),""))),""))</f>
        <v/>
      </c>
      <c r="F389" s="159" t="str">
        <f ca="1">IF(IFERROR(INDIRECT(CONCATENATE("'UNITCOST ITEMS (Data Entry)'!G",IFERROR(SUM(MATCH(A389,'UNITCOST ITEMS (Data Entry)'!$A$3:$A$504,0),2),""))),"")=0,"",IFERROR(INDIRECT(CONCATENATE("'UNITCOST ITEMS (Data Entry)'!G",IFERROR(SUM(MATCH(A389,'UNITCOST ITEMS (Data Entry)'!$A$3:$A$504,0),2),""))),""))</f>
        <v/>
      </c>
      <c r="G389" s="152" t="str">
        <f ca="1">IF(IFERROR(INDIRECT(CONCATENATE("'UNITCOST ITEMS (Data Entry)'!H",IFERROR(SUM(MATCH(A389,'UNITCOST ITEMS (Data Entry)'!$A$3:$A$504,0),2),""))),"")=0,"",IFERROR(INDIRECT(CONCATENATE("'UNITCOST ITEMS (Data Entry)'!H",IFERROR(SUM(MATCH(A389,'UNITCOST ITEMS (Data Entry)'!$A$3:$A$504,0),2),""))),""))</f>
        <v/>
      </c>
      <c r="H389" s="152" t="str">
        <f ca="1">IF(IFERROR(INDIRECT(CONCATENATE("'UNITCOST ITEMS (Data Entry)'!I",IFERROR(SUM(MATCH(A389,'UNITCOST ITEMS (Data Entry)'!$A$3:$A$504,0),2),""))),"")=0,"",IFERROR(INDIRECT(CONCATENATE("'UNITCOST ITEMS (Data Entry)'!I",IFERROR(SUM(MATCH(A389,'UNITCOST ITEMS (Data Entry)'!$A$3:$A$504,0),2),""))),""))</f>
        <v/>
      </c>
      <c r="I389" s="153" t="str">
        <f ca="1">IF(K389=2,"",IF(IFERROR(INDIRECT(CONCATENATE("'UNITCOST ITEMS (Data Entry)'!J",IFERROR(SUM(MATCH(A389,'UNITCOST ITEMS (Data Entry)'!$A$3:$A$504,0),2),""))),"")=0,"",IFERROR(INDIRECT(CONCATENATE("'UNITCOST ITEMS (Data Entry)'!J",IFERROR(SUM(MATCH(A389,'UNITCOST ITEMS (Data Entry)'!$A$3:$A$504,0),2),""))),"")))</f>
        <v/>
      </c>
      <c r="J389" s="89"/>
      <c r="K389" s="149" t="str">
        <f ca="1">IF(IFERROR(INDIRECT(CONCATENATE("'UNITCOST ITEMS (Data Entry)'!C",IFERROR(SUM(MATCH(A389,'UNITCOST ITEMS (Data Entry)'!$A$3:$A$504,0),2),""))),"")=0,"",IFERROR(INDIRECT(CONCATENATE("'UNITCOST ITEMS (Data Entry)'!C",IFERROR(SUM(MATCH(A389,'UNITCOST ITEMS (Data Entry)'!$A$3:$A$504,0),2),""))),""))</f>
        <v/>
      </c>
      <c r="L389" s="85" t="str">
        <f t="shared" ca="1" si="10"/>
        <v/>
      </c>
    </row>
    <row r="390" spans="1:12" s="72" customFormat="1" ht="15" customHeight="1" x14ac:dyDescent="0.25">
      <c r="A390" s="148">
        <f t="shared" si="11"/>
        <v>382</v>
      </c>
      <c r="B390" s="156" t="str">
        <f ca="1">IF(IFERROR(INDIRECT(CONCATENATE("'UNITCOST ITEMS (Data Entry)'!D",IFERROR(SUM(MATCH(A390,'UNITCOST ITEMS (Data Entry)'!$A$3:$A$504,0),2),""))),"")=0,"",IFERROR(INDIRECT(CONCATENATE("'UNITCOST ITEMS (Data Entry)'!D",IFERROR(SUM(MATCH(A390,'UNITCOST ITEMS (Data Entry)'!$A$3:$A$504,0),2),""))),""))</f>
        <v/>
      </c>
      <c r="C390" s="236" t="str">
        <f ca="1">IF(IFERROR(INDIRECT(CONCATENATE("'UNITCOST ITEMS (Data Entry)'!E",IFERROR(SUM(MATCH(A390,'UNITCOST ITEMS (Data Entry)'!$A$3:$A$504,0),2),""))),"")=0,"",IFERROR(INDIRECT(CONCATENATE("'UNITCOST ITEMS (Data Entry)'!E",IFERROR(SUM(MATCH(A390,'UNITCOST ITEMS (Data Entry)'!$A$3:$A$504,0),2),""))),""))</f>
        <v/>
      </c>
      <c r="D390" s="237"/>
      <c r="E390" s="159" t="str">
        <f ca="1">IF(IFERROR(INDIRECT(CONCATENATE("'UNITCOST ITEMS (Data Entry)'!F",IFERROR(SUM(MATCH(A390,'UNITCOST ITEMS (Data Entry)'!$A$3:$A$504,0),2),""))),"")=0,"",IFERROR(INDIRECT(CONCATENATE("'UNITCOST ITEMS (Data Entry)'!F",IFERROR(SUM(MATCH(A390,'UNITCOST ITEMS (Data Entry)'!$A$3:$A$504,0),2),""))),""))</f>
        <v/>
      </c>
      <c r="F390" s="159" t="str">
        <f ca="1">IF(IFERROR(INDIRECT(CONCATENATE("'UNITCOST ITEMS (Data Entry)'!G",IFERROR(SUM(MATCH(A390,'UNITCOST ITEMS (Data Entry)'!$A$3:$A$504,0),2),""))),"")=0,"",IFERROR(INDIRECT(CONCATENATE("'UNITCOST ITEMS (Data Entry)'!G",IFERROR(SUM(MATCH(A390,'UNITCOST ITEMS (Data Entry)'!$A$3:$A$504,0),2),""))),""))</f>
        <v/>
      </c>
      <c r="G390" s="152" t="str">
        <f ca="1">IF(IFERROR(INDIRECT(CONCATENATE("'UNITCOST ITEMS (Data Entry)'!H",IFERROR(SUM(MATCH(A390,'UNITCOST ITEMS (Data Entry)'!$A$3:$A$504,0),2),""))),"")=0,"",IFERROR(INDIRECT(CONCATENATE("'UNITCOST ITEMS (Data Entry)'!H",IFERROR(SUM(MATCH(A390,'UNITCOST ITEMS (Data Entry)'!$A$3:$A$504,0),2),""))),""))</f>
        <v/>
      </c>
      <c r="H390" s="152" t="str">
        <f ca="1">IF(IFERROR(INDIRECT(CONCATENATE("'UNITCOST ITEMS (Data Entry)'!I",IFERROR(SUM(MATCH(A390,'UNITCOST ITEMS (Data Entry)'!$A$3:$A$504,0),2),""))),"")=0,"",IFERROR(INDIRECT(CONCATENATE("'UNITCOST ITEMS (Data Entry)'!I",IFERROR(SUM(MATCH(A390,'UNITCOST ITEMS (Data Entry)'!$A$3:$A$504,0),2),""))),""))</f>
        <v/>
      </c>
      <c r="I390" s="153" t="str">
        <f ca="1">IF(K390=2,"",IF(IFERROR(INDIRECT(CONCATENATE("'UNITCOST ITEMS (Data Entry)'!J",IFERROR(SUM(MATCH(A390,'UNITCOST ITEMS (Data Entry)'!$A$3:$A$504,0),2),""))),"")=0,"",IFERROR(INDIRECT(CONCATENATE("'UNITCOST ITEMS (Data Entry)'!J",IFERROR(SUM(MATCH(A390,'UNITCOST ITEMS (Data Entry)'!$A$3:$A$504,0),2),""))),"")))</f>
        <v/>
      </c>
      <c r="J390" s="89"/>
      <c r="K390" s="149" t="str">
        <f ca="1">IF(IFERROR(INDIRECT(CONCATENATE("'UNITCOST ITEMS (Data Entry)'!C",IFERROR(SUM(MATCH(A390,'UNITCOST ITEMS (Data Entry)'!$A$3:$A$504,0),2),""))),"")=0,"",IFERROR(INDIRECT(CONCATENATE("'UNITCOST ITEMS (Data Entry)'!C",IFERROR(SUM(MATCH(A390,'UNITCOST ITEMS (Data Entry)'!$A$3:$A$504,0),2),""))),""))</f>
        <v/>
      </c>
      <c r="L390" s="85" t="str">
        <f t="shared" ca="1" si="10"/>
        <v/>
      </c>
    </row>
    <row r="391" spans="1:12" s="72" customFormat="1" ht="15" customHeight="1" x14ac:dyDescent="0.25">
      <c r="A391" s="148">
        <f t="shared" si="11"/>
        <v>383</v>
      </c>
      <c r="B391" s="156" t="str">
        <f ca="1">IF(IFERROR(INDIRECT(CONCATENATE("'UNITCOST ITEMS (Data Entry)'!D",IFERROR(SUM(MATCH(A391,'UNITCOST ITEMS (Data Entry)'!$A$3:$A$504,0),2),""))),"")=0,"",IFERROR(INDIRECT(CONCATENATE("'UNITCOST ITEMS (Data Entry)'!D",IFERROR(SUM(MATCH(A391,'UNITCOST ITEMS (Data Entry)'!$A$3:$A$504,0),2),""))),""))</f>
        <v/>
      </c>
      <c r="C391" s="236" t="str">
        <f ca="1">IF(IFERROR(INDIRECT(CONCATENATE("'UNITCOST ITEMS (Data Entry)'!E",IFERROR(SUM(MATCH(A391,'UNITCOST ITEMS (Data Entry)'!$A$3:$A$504,0),2),""))),"")=0,"",IFERROR(INDIRECT(CONCATENATE("'UNITCOST ITEMS (Data Entry)'!E",IFERROR(SUM(MATCH(A391,'UNITCOST ITEMS (Data Entry)'!$A$3:$A$504,0),2),""))),""))</f>
        <v/>
      </c>
      <c r="D391" s="237"/>
      <c r="E391" s="159" t="str">
        <f ca="1">IF(IFERROR(INDIRECT(CONCATENATE("'UNITCOST ITEMS (Data Entry)'!F",IFERROR(SUM(MATCH(A391,'UNITCOST ITEMS (Data Entry)'!$A$3:$A$504,0),2),""))),"")=0,"",IFERROR(INDIRECT(CONCATENATE("'UNITCOST ITEMS (Data Entry)'!F",IFERROR(SUM(MATCH(A391,'UNITCOST ITEMS (Data Entry)'!$A$3:$A$504,0),2),""))),""))</f>
        <v/>
      </c>
      <c r="F391" s="159" t="str">
        <f ca="1">IF(IFERROR(INDIRECT(CONCATENATE("'UNITCOST ITEMS (Data Entry)'!G",IFERROR(SUM(MATCH(A391,'UNITCOST ITEMS (Data Entry)'!$A$3:$A$504,0),2),""))),"")=0,"",IFERROR(INDIRECT(CONCATENATE("'UNITCOST ITEMS (Data Entry)'!G",IFERROR(SUM(MATCH(A391,'UNITCOST ITEMS (Data Entry)'!$A$3:$A$504,0),2),""))),""))</f>
        <v/>
      </c>
      <c r="G391" s="152" t="str">
        <f ca="1">IF(IFERROR(INDIRECT(CONCATENATE("'UNITCOST ITEMS (Data Entry)'!H",IFERROR(SUM(MATCH(A391,'UNITCOST ITEMS (Data Entry)'!$A$3:$A$504,0),2),""))),"")=0,"",IFERROR(INDIRECT(CONCATENATE("'UNITCOST ITEMS (Data Entry)'!H",IFERROR(SUM(MATCH(A391,'UNITCOST ITEMS (Data Entry)'!$A$3:$A$504,0),2),""))),""))</f>
        <v/>
      </c>
      <c r="H391" s="152" t="str">
        <f ca="1">IF(IFERROR(INDIRECT(CONCATENATE("'UNITCOST ITEMS (Data Entry)'!I",IFERROR(SUM(MATCH(A391,'UNITCOST ITEMS (Data Entry)'!$A$3:$A$504,0),2),""))),"")=0,"",IFERROR(INDIRECT(CONCATENATE("'UNITCOST ITEMS (Data Entry)'!I",IFERROR(SUM(MATCH(A391,'UNITCOST ITEMS (Data Entry)'!$A$3:$A$504,0),2),""))),""))</f>
        <v/>
      </c>
      <c r="I391" s="153" t="str">
        <f ca="1">IF(K391=2,"",IF(IFERROR(INDIRECT(CONCATENATE("'UNITCOST ITEMS (Data Entry)'!J",IFERROR(SUM(MATCH(A391,'UNITCOST ITEMS (Data Entry)'!$A$3:$A$504,0),2),""))),"")=0,"",IFERROR(INDIRECT(CONCATENATE("'UNITCOST ITEMS (Data Entry)'!J",IFERROR(SUM(MATCH(A391,'UNITCOST ITEMS (Data Entry)'!$A$3:$A$504,0),2),""))),"")))</f>
        <v/>
      </c>
      <c r="J391" s="89"/>
      <c r="K391" s="149" t="str">
        <f ca="1">IF(IFERROR(INDIRECT(CONCATENATE("'UNITCOST ITEMS (Data Entry)'!C",IFERROR(SUM(MATCH(A391,'UNITCOST ITEMS (Data Entry)'!$A$3:$A$504,0),2),""))),"")=0,"",IFERROR(INDIRECT(CONCATENATE("'UNITCOST ITEMS (Data Entry)'!C",IFERROR(SUM(MATCH(A391,'UNITCOST ITEMS (Data Entry)'!$A$3:$A$504,0),2),""))),""))</f>
        <v/>
      </c>
      <c r="L391" s="85" t="str">
        <f t="shared" ca="1" si="10"/>
        <v/>
      </c>
    </row>
    <row r="392" spans="1:12" s="72" customFormat="1" ht="15" customHeight="1" x14ac:dyDescent="0.25">
      <c r="A392" s="148">
        <f t="shared" si="11"/>
        <v>384</v>
      </c>
      <c r="B392" s="156" t="str">
        <f ca="1">IF(IFERROR(INDIRECT(CONCATENATE("'UNITCOST ITEMS (Data Entry)'!D",IFERROR(SUM(MATCH(A392,'UNITCOST ITEMS (Data Entry)'!$A$3:$A$504,0),2),""))),"")=0,"",IFERROR(INDIRECT(CONCATENATE("'UNITCOST ITEMS (Data Entry)'!D",IFERROR(SUM(MATCH(A392,'UNITCOST ITEMS (Data Entry)'!$A$3:$A$504,0),2),""))),""))</f>
        <v/>
      </c>
      <c r="C392" s="236" t="str">
        <f ca="1">IF(IFERROR(INDIRECT(CONCATENATE("'UNITCOST ITEMS (Data Entry)'!E",IFERROR(SUM(MATCH(A392,'UNITCOST ITEMS (Data Entry)'!$A$3:$A$504,0),2),""))),"")=0,"",IFERROR(INDIRECT(CONCATENATE("'UNITCOST ITEMS (Data Entry)'!E",IFERROR(SUM(MATCH(A392,'UNITCOST ITEMS (Data Entry)'!$A$3:$A$504,0),2),""))),""))</f>
        <v/>
      </c>
      <c r="D392" s="237"/>
      <c r="E392" s="159" t="str">
        <f ca="1">IF(IFERROR(INDIRECT(CONCATENATE("'UNITCOST ITEMS (Data Entry)'!F",IFERROR(SUM(MATCH(A392,'UNITCOST ITEMS (Data Entry)'!$A$3:$A$504,0),2),""))),"")=0,"",IFERROR(INDIRECT(CONCATENATE("'UNITCOST ITEMS (Data Entry)'!F",IFERROR(SUM(MATCH(A392,'UNITCOST ITEMS (Data Entry)'!$A$3:$A$504,0),2),""))),""))</f>
        <v/>
      </c>
      <c r="F392" s="159" t="str">
        <f ca="1">IF(IFERROR(INDIRECT(CONCATENATE("'UNITCOST ITEMS (Data Entry)'!G",IFERROR(SUM(MATCH(A392,'UNITCOST ITEMS (Data Entry)'!$A$3:$A$504,0),2),""))),"")=0,"",IFERROR(INDIRECT(CONCATENATE("'UNITCOST ITEMS (Data Entry)'!G",IFERROR(SUM(MATCH(A392,'UNITCOST ITEMS (Data Entry)'!$A$3:$A$504,0),2),""))),""))</f>
        <v/>
      </c>
      <c r="G392" s="152" t="str">
        <f ca="1">IF(IFERROR(INDIRECT(CONCATENATE("'UNITCOST ITEMS (Data Entry)'!H",IFERROR(SUM(MATCH(A392,'UNITCOST ITEMS (Data Entry)'!$A$3:$A$504,0),2),""))),"")=0,"",IFERROR(INDIRECT(CONCATENATE("'UNITCOST ITEMS (Data Entry)'!H",IFERROR(SUM(MATCH(A392,'UNITCOST ITEMS (Data Entry)'!$A$3:$A$504,0),2),""))),""))</f>
        <v/>
      </c>
      <c r="H392" s="152" t="str">
        <f ca="1">IF(IFERROR(INDIRECT(CONCATENATE("'UNITCOST ITEMS (Data Entry)'!I",IFERROR(SUM(MATCH(A392,'UNITCOST ITEMS (Data Entry)'!$A$3:$A$504,0),2),""))),"")=0,"",IFERROR(INDIRECT(CONCATENATE("'UNITCOST ITEMS (Data Entry)'!I",IFERROR(SUM(MATCH(A392,'UNITCOST ITEMS (Data Entry)'!$A$3:$A$504,0),2),""))),""))</f>
        <v/>
      </c>
      <c r="I392" s="153" t="str">
        <f ca="1">IF(K392=2,"",IF(IFERROR(INDIRECT(CONCATENATE("'UNITCOST ITEMS (Data Entry)'!J",IFERROR(SUM(MATCH(A392,'UNITCOST ITEMS (Data Entry)'!$A$3:$A$504,0),2),""))),"")=0,"",IFERROR(INDIRECT(CONCATENATE("'UNITCOST ITEMS (Data Entry)'!J",IFERROR(SUM(MATCH(A392,'UNITCOST ITEMS (Data Entry)'!$A$3:$A$504,0),2),""))),"")))</f>
        <v/>
      </c>
      <c r="J392" s="89"/>
      <c r="K392" s="149" t="str">
        <f ca="1">IF(IFERROR(INDIRECT(CONCATENATE("'UNITCOST ITEMS (Data Entry)'!C",IFERROR(SUM(MATCH(A392,'UNITCOST ITEMS (Data Entry)'!$A$3:$A$504,0),2),""))),"")=0,"",IFERROR(INDIRECT(CONCATENATE("'UNITCOST ITEMS (Data Entry)'!C",IFERROR(SUM(MATCH(A392,'UNITCOST ITEMS (Data Entry)'!$A$3:$A$504,0),2),""))),""))</f>
        <v/>
      </c>
      <c r="L392" s="85" t="str">
        <f t="shared" ca="1" si="10"/>
        <v/>
      </c>
    </row>
    <row r="393" spans="1:12" s="72" customFormat="1" ht="15" customHeight="1" x14ac:dyDescent="0.25">
      <c r="A393" s="148">
        <f t="shared" si="11"/>
        <v>385</v>
      </c>
      <c r="B393" s="156" t="str">
        <f ca="1">IF(IFERROR(INDIRECT(CONCATENATE("'UNITCOST ITEMS (Data Entry)'!D",IFERROR(SUM(MATCH(A393,'UNITCOST ITEMS (Data Entry)'!$A$3:$A$504,0),2),""))),"")=0,"",IFERROR(INDIRECT(CONCATENATE("'UNITCOST ITEMS (Data Entry)'!D",IFERROR(SUM(MATCH(A393,'UNITCOST ITEMS (Data Entry)'!$A$3:$A$504,0),2),""))),""))</f>
        <v/>
      </c>
      <c r="C393" s="236" t="str">
        <f ca="1">IF(IFERROR(INDIRECT(CONCATENATE("'UNITCOST ITEMS (Data Entry)'!E",IFERROR(SUM(MATCH(A393,'UNITCOST ITEMS (Data Entry)'!$A$3:$A$504,0),2),""))),"")=0,"",IFERROR(INDIRECT(CONCATENATE("'UNITCOST ITEMS (Data Entry)'!E",IFERROR(SUM(MATCH(A393,'UNITCOST ITEMS (Data Entry)'!$A$3:$A$504,0),2),""))),""))</f>
        <v/>
      </c>
      <c r="D393" s="237"/>
      <c r="E393" s="159" t="str">
        <f ca="1">IF(IFERROR(INDIRECT(CONCATENATE("'UNITCOST ITEMS (Data Entry)'!F",IFERROR(SUM(MATCH(A393,'UNITCOST ITEMS (Data Entry)'!$A$3:$A$504,0),2),""))),"")=0,"",IFERROR(INDIRECT(CONCATENATE("'UNITCOST ITEMS (Data Entry)'!F",IFERROR(SUM(MATCH(A393,'UNITCOST ITEMS (Data Entry)'!$A$3:$A$504,0),2),""))),""))</f>
        <v/>
      </c>
      <c r="F393" s="159" t="str">
        <f ca="1">IF(IFERROR(INDIRECT(CONCATENATE("'UNITCOST ITEMS (Data Entry)'!G",IFERROR(SUM(MATCH(A393,'UNITCOST ITEMS (Data Entry)'!$A$3:$A$504,0),2),""))),"")=0,"",IFERROR(INDIRECT(CONCATENATE("'UNITCOST ITEMS (Data Entry)'!G",IFERROR(SUM(MATCH(A393,'UNITCOST ITEMS (Data Entry)'!$A$3:$A$504,0),2),""))),""))</f>
        <v/>
      </c>
      <c r="G393" s="152" t="str">
        <f ca="1">IF(IFERROR(INDIRECT(CONCATENATE("'UNITCOST ITEMS (Data Entry)'!H",IFERROR(SUM(MATCH(A393,'UNITCOST ITEMS (Data Entry)'!$A$3:$A$504,0),2),""))),"")=0,"",IFERROR(INDIRECT(CONCATENATE("'UNITCOST ITEMS (Data Entry)'!H",IFERROR(SUM(MATCH(A393,'UNITCOST ITEMS (Data Entry)'!$A$3:$A$504,0),2),""))),""))</f>
        <v/>
      </c>
      <c r="H393" s="152" t="str">
        <f ca="1">IF(IFERROR(INDIRECT(CONCATENATE("'UNITCOST ITEMS (Data Entry)'!I",IFERROR(SUM(MATCH(A393,'UNITCOST ITEMS (Data Entry)'!$A$3:$A$504,0),2),""))),"")=0,"",IFERROR(INDIRECT(CONCATENATE("'UNITCOST ITEMS (Data Entry)'!I",IFERROR(SUM(MATCH(A393,'UNITCOST ITEMS (Data Entry)'!$A$3:$A$504,0),2),""))),""))</f>
        <v/>
      </c>
      <c r="I393" s="153" t="str">
        <f ca="1">IF(K393=2,"",IF(IFERROR(INDIRECT(CONCATENATE("'UNITCOST ITEMS (Data Entry)'!J",IFERROR(SUM(MATCH(A393,'UNITCOST ITEMS (Data Entry)'!$A$3:$A$504,0),2),""))),"")=0,"",IFERROR(INDIRECT(CONCATENATE("'UNITCOST ITEMS (Data Entry)'!J",IFERROR(SUM(MATCH(A393,'UNITCOST ITEMS (Data Entry)'!$A$3:$A$504,0),2),""))),"")))</f>
        <v/>
      </c>
      <c r="J393" s="89"/>
      <c r="K393" s="149" t="str">
        <f ca="1">IF(IFERROR(INDIRECT(CONCATENATE("'UNITCOST ITEMS (Data Entry)'!C",IFERROR(SUM(MATCH(A393,'UNITCOST ITEMS (Data Entry)'!$A$3:$A$504,0),2),""))),"")=0,"",IFERROR(INDIRECT(CONCATENATE("'UNITCOST ITEMS (Data Entry)'!C",IFERROR(SUM(MATCH(A393,'UNITCOST ITEMS (Data Entry)'!$A$3:$A$504,0),2),""))),""))</f>
        <v/>
      </c>
      <c r="L393" s="85" t="str">
        <f t="shared" ca="1" si="10"/>
        <v/>
      </c>
    </row>
    <row r="394" spans="1:12" s="72" customFormat="1" ht="15" customHeight="1" x14ac:dyDescent="0.25">
      <c r="A394" s="148">
        <f t="shared" si="11"/>
        <v>386</v>
      </c>
      <c r="B394" s="156" t="str">
        <f ca="1">IF(IFERROR(INDIRECT(CONCATENATE("'UNITCOST ITEMS (Data Entry)'!D",IFERROR(SUM(MATCH(A394,'UNITCOST ITEMS (Data Entry)'!$A$3:$A$504,0),2),""))),"")=0,"",IFERROR(INDIRECT(CONCATENATE("'UNITCOST ITEMS (Data Entry)'!D",IFERROR(SUM(MATCH(A394,'UNITCOST ITEMS (Data Entry)'!$A$3:$A$504,0),2),""))),""))</f>
        <v/>
      </c>
      <c r="C394" s="236" t="str">
        <f ca="1">IF(IFERROR(INDIRECT(CONCATENATE("'UNITCOST ITEMS (Data Entry)'!E",IFERROR(SUM(MATCH(A394,'UNITCOST ITEMS (Data Entry)'!$A$3:$A$504,0),2),""))),"")=0,"",IFERROR(INDIRECT(CONCATENATE("'UNITCOST ITEMS (Data Entry)'!E",IFERROR(SUM(MATCH(A394,'UNITCOST ITEMS (Data Entry)'!$A$3:$A$504,0),2),""))),""))</f>
        <v/>
      </c>
      <c r="D394" s="237"/>
      <c r="E394" s="159" t="str">
        <f ca="1">IF(IFERROR(INDIRECT(CONCATENATE("'UNITCOST ITEMS (Data Entry)'!F",IFERROR(SUM(MATCH(A394,'UNITCOST ITEMS (Data Entry)'!$A$3:$A$504,0),2),""))),"")=0,"",IFERROR(INDIRECT(CONCATENATE("'UNITCOST ITEMS (Data Entry)'!F",IFERROR(SUM(MATCH(A394,'UNITCOST ITEMS (Data Entry)'!$A$3:$A$504,0),2),""))),""))</f>
        <v/>
      </c>
      <c r="F394" s="159" t="str">
        <f ca="1">IF(IFERROR(INDIRECT(CONCATENATE("'UNITCOST ITEMS (Data Entry)'!G",IFERROR(SUM(MATCH(A394,'UNITCOST ITEMS (Data Entry)'!$A$3:$A$504,0),2),""))),"")=0,"",IFERROR(INDIRECT(CONCATENATE("'UNITCOST ITEMS (Data Entry)'!G",IFERROR(SUM(MATCH(A394,'UNITCOST ITEMS (Data Entry)'!$A$3:$A$504,0),2),""))),""))</f>
        <v/>
      </c>
      <c r="G394" s="152" t="str">
        <f ca="1">IF(IFERROR(INDIRECT(CONCATENATE("'UNITCOST ITEMS (Data Entry)'!H",IFERROR(SUM(MATCH(A394,'UNITCOST ITEMS (Data Entry)'!$A$3:$A$504,0),2),""))),"")=0,"",IFERROR(INDIRECT(CONCATENATE("'UNITCOST ITEMS (Data Entry)'!H",IFERROR(SUM(MATCH(A394,'UNITCOST ITEMS (Data Entry)'!$A$3:$A$504,0),2),""))),""))</f>
        <v/>
      </c>
      <c r="H394" s="152" t="str">
        <f ca="1">IF(IFERROR(INDIRECT(CONCATENATE("'UNITCOST ITEMS (Data Entry)'!I",IFERROR(SUM(MATCH(A394,'UNITCOST ITEMS (Data Entry)'!$A$3:$A$504,0),2),""))),"")=0,"",IFERROR(INDIRECT(CONCATENATE("'UNITCOST ITEMS (Data Entry)'!I",IFERROR(SUM(MATCH(A394,'UNITCOST ITEMS (Data Entry)'!$A$3:$A$504,0),2),""))),""))</f>
        <v/>
      </c>
      <c r="I394" s="153" t="str">
        <f ca="1">IF(K394=2,"",IF(IFERROR(INDIRECT(CONCATENATE("'UNITCOST ITEMS (Data Entry)'!J",IFERROR(SUM(MATCH(A394,'UNITCOST ITEMS (Data Entry)'!$A$3:$A$504,0),2),""))),"")=0,"",IFERROR(INDIRECT(CONCATENATE("'UNITCOST ITEMS (Data Entry)'!J",IFERROR(SUM(MATCH(A394,'UNITCOST ITEMS (Data Entry)'!$A$3:$A$504,0),2),""))),"")))</f>
        <v/>
      </c>
      <c r="J394" s="89"/>
      <c r="K394" s="149" t="str">
        <f ca="1">IF(IFERROR(INDIRECT(CONCATENATE("'UNITCOST ITEMS (Data Entry)'!C",IFERROR(SUM(MATCH(A394,'UNITCOST ITEMS (Data Entry)'!$A$3:$A$504,0),2),""))),"")=0,"",IFERROR(INDIRECT(CONCATENATE("'UNITCOST ITEMS (Data Entry)'!C",IFERROR(SUM(MATCH(A394,'UNITCOST ITEMS (Data Entry)'!$A$3:$A$504,0),2),""))),""))</f>
        <v/>
      </c>
      <c r="L394" s="85" t="str">
        <f t="shared" ref="L394:L457" ca="1" si="12">IF(K394&lt;&gt;"",ROW(),"")</f>
        <v/>
      </c>
    </row>
    <row r="395" spans="1:12" s="72" customFormat="1" ht="15" customHeight="1" x14ac:dyDescent="0.25">
      <c r="A395" s="148">
        <f t="shared" ref="A395:A458" si="13">A394+1</f>
        <v>387</v>
      </c>
      <c r="B395" s="156" t="str">
        <f ca="1">IF(IFERROR(INDIRECT(CONCATENATE("'UNITCOST ITEMS (Data Entry)'!D",IFERROR(SUM(MATCH(A395,'UNITCOST ITEMS (Data Entry)'!$A$3:$A$504,0),2),""))),"")=0,"",IFERROR(INDIRECT(CONCATENATE("'UNITCOST ITEMS (Data Entry)'!D",IFERROR(SUM(MATCH(A395,'UNITCOST ITEMS (Data Entry)'!$A$3:$A$504,0),2),""))),""))</f>
        <v/>
      </c>
      <c r="C395" s="236" t="str">
        <f ca="1">IF(IFERROR(INDIRECT(CONCATENATE("'UNITCOST ITEMS (Data Entry)'!E",IFERROR(SUM(MATCH(A395,'UNITCOST ITEMS (Data Entry)'!$A$3:$A$504,0),2),""))),"")=0,"",IFERROR(INDIRECT(CONCATENATE("'UNITCOST ITEMS (Data Entry)'!E",IFERROR(SUM(MATCH(A395,'UNITCOST ITEMS (Data Entry)'!$A$3:$A$504,0),2),""))),""))</f>
        <v/>
      </c>
      <c r="D395" s="237"/>
      <c r="E395" s="159" t="str">
        <f ca="1">IF(IFERROR(INDIRECT(CONCATENATE("'UNITCOST ITEMS (Data Entry)'!F",IFERROR(SUM(MATCH(A395,'UNITCOST ITEMS (Data Entry)'!$A$3:$A$504,0),2),""))),"")=0,"",IFERROR(INDIRECT(CONCATENATE("'UNITCOST ITEMS (Data Entry)'!F",IFERROR(SUM(MATCH(A395,'UNITCOST ITEMS (Data Entry)'!$A$3:$A$504,0),2),""))),""))</f>
        <v/>
      </c>
      <c r="F395" s="159" t="str">
        <f ca="1">IF(IFERROR(INDIRECT(CONCATENATE("'UNITCOST ITEMS (Data Entry)'!G",IFERROR(SUM(MATCH(A395,'UNITCOST ITEMS (Data Entry)'!$A$3:$A$504,0),2),""))),"")=0,"",IFERROR(INDIRECT(CONCATENATE("'UNITCOST ITEMS (Data Entry)'!G",IFERROR(SUM(MATCH(A395,'UNITCOST ITEMS (Data Entry)'!$A$3:$A$504,0),2),""))),""))</f>
        <v/>
      </c>
      <c r="G395" s="152" t="str">
        <f ca="1">IF(IFERROR(INDIRECT(CONCATENATE("'UNITCOST ITEMS (Data Entry)'!H",IFERROR(SUM(MATCH(A395,'UNITCOST ITEMS (Data Entry)'!$A$3:$A$504,0),2),""))),"")=0,"",IFERROR(INDIRECT(CONCATENATE("'UNITCOST ITEMS (Data Entry)'!H",IFERROR(SUM(MATCH(A395,'UNITCOST ITEMS (Data Entry)'!$A$3:$A$504,0),2),""))),""))</f>
        <v/>
      </c>
      <c r="H395" s="152" t="str">
        <f ca="1">IF(IFERROR(INDIRECT(CONCATENATE("'UNITCOST ITEMS (Data Entry)'!I",IFERROR(SUM(MATCH(A395,'UNITCOST ITEMS (Data Entry)'!$A$3:$A$504,0),2),""))),"")=0,"",IFERROR(INDIRECT(CONCATENATE("'UNITCOST ITEMS (Data Entry)'!I",IFERROR(SUM(MATCH(A395,'UNITCOST ITEMS (Data Entry)'!$A$3:$A$504,0),2),""))),""))</f>
        <v/>
      </c>
      <c r="I395" s="153" t="str">
        <f ca="1">IF(K395=2,"",IF(IFERROR(INDIRECT(CONCATENATE("'UNITCOST ITEMS (Data Entry)'!J",IFERROR(SUM(MATCH(A395,'UNITCOST ITEMS (Data Entry)'!$A$3:$A$504,0),2),""))),"")=0,"",IFERROR(INDIRECT(CONCATENATE("'UNITCOST ITEMS (Data Entry)'!J",IFERROR(SUM(MATCH(A395,'UNITCOST ITEMS (Data Entry)'!$A$3:$A$504,0),2),""))),"")))</f>
        <v/>
      </c>
      <c r="J395" s="89"/>
      <c r="K395" s="149" t="str">
        <f ca="1">IF(IFERROR(INDIRECT(CONCATENATE("'UNITCOST ITEMS (Data Entry)'!C",IFERROR(SUM(MATCH(A395,'UNITCOST ITEMS (Data Entry)'!$A$3:$A$504,0),2),""))),"")=0,"",IFERROR(INDIRECT(CONCATENATE("'UNITCOST ITEMS (Data Entry)'!C",IFERROR(SUM(MATCH(A395,'UNITCOST ITEMS (Data Entry)'!$A$3:$A$504,0),2),""))),""))</f>
        <v/>
      </c>
      <c r="L395" s="85" t="str">
        <f t="shared" ca="1" si="12"/>
        <v/>
      </c>
    </row>
    <row r="396" spans="1:12" s="72" customFormat="1" ht="15" customHeight="1" x14ac:dyDescent="0.25">
      <c r="A396" s="148">
        <f t="shared" si="13"/>
        <v>388</v>
      </c>
      <c r="B396" s="156" t="str">
        <f ca="1">IF(IFERROR(INDIRECT(CONCATENATE("'UNITCOST ITEMS (Data Entry)'!D",IFERROR(SUM(MATCH(A396,'UNITCOST ITEMS (Data Entry)'!$A$3:$A$504,0),2),""))),"")=0,"",IFERROR(INDIRECT(CONCATENATE("'UNITCOST ITEMS (Data Entry)'!D",IFERROR(SUM(MATCH(A396,'UNITCOST ITEMS (Data Entry)'!$A$3:$A$504,0),2),""))),""))</f>
        <v/>
      </c>
      <c r="C396" s="236" t="str">
        <f ca="1">IF(IFERROR(INDIRECT(CONCATENATE("'UNITCOST ITEMS (Data Entry)'!E",IFERROR(SUM(MATCH(A396,'UNITCOST ITEMS (Data Entry)'!$A$3:$A$504,0),2),""))),"")=0,"",IFERROR(INDIRECT(CONCATENATE("'UNITCOST ITEMS (Data Entry)'!E",IFERROR(SUM(MATCH(A396,'UNITCOST ITEMS (Data Entry)'!$A$3:$A$504,0),2),""))),""))</f>
        <v/>
      </c>
      <c r="D396" s="237"/>
      <c r="E396" s="159" t="str">
        <f ca="1">IF(IFERROR(INDIRECT(CONCATENATE("'UNITCOST ITEMS (Data Entry)'!F",IFERROR(SUM(MATCH(A396,'UNITCOST ITEMS (Data Entry)'!$A$3:$A$504,0),2),""))),"")=0,"",IFERROR(INDIRECT(CONCATENATE("'UNITCOST ITEMS (Data Entry)'!F",IFERROR(SUM(MATCH(A396,'UNITCOST ITEMS (Data Entry)'!$A$3:$A$504,0),2),""))),""))</f>
        <v/>
      </c>
      <c r="F396" s="159" t="str">
        <f ca="1">IF(IFERROR(INDIRECT(CONCATENATE("'UNITCOST ITEMS (Data Entry)'!G",IFERROR(SUM(MATCH(A396,'UNITCOST ITEMS (Data Entry)'!$A$3:$A$504,0),2),""))),"")=0,"",IFERROR(INDIRECT(CONCATENATE("'UNITCOST ITEMS (Data Entry)'!G",IFERROR(SUM(MATCH(A396,'UNITCOST ITEMS (Data Entry)'!$A$3:$A$504,0),2),""))),""))</f>
        <v/>
      </c>
      <c r="G396" s="152" t="str">
        <f ca="1">IF(IFERROR(INDIRECT(CONCATENATE("'UNITCOST ITEMS (Data Entry)'!H",IFERROR(SUM(MATCH(A396,'UNITCOST ITEMS (Data Entry)'!$A$3:$A$504,0),2),""))),"")=0,"",IFERROR(INDIRECT(CONCATENATE("'UNITCOST ITEMS (Data Entry)'!H",IFERROR(SUM(MATCH(A396,'UNITCOST ITEMS (Data Entry)'!$A$3:$A$504,0),2),""))),""))</f>
        <v/>
      </c>
      <c r="H396" s="152" t="str">
        <f ca="1">IF(IFERROR(INDIRECT(CONCATENATE("'UNITCOST ITEMS (Data Entry)'!I",IFERROR(SUM(MATCH(A396,'UNITCOST ITEMS (Data Entry)'!$A$3:$A$504,0),2),""))),"")=0,"",IFERROR(INDIRECT(CONCATENATE("'UNITCOST ITEMS (Data Entry)'!I",IFERROR(SUM(MATCH(A396,'UNITCOST ITEMS (Data Entry)'!$A$3:$A$504,0),2),""))),""))</f>
        <v/>
      </c>
      <c r="I396" s="153" t="str">
        <f ca="1">IF(K396=2,"",IF(IFERROR(INDIRECT(CONCATENATE("'UNITCOST ITEMS (Data Entry)'!J",IFERROR(SUM(MATCH(A396,'UNITCOST ITEMS (Data Entry)'!$A$3:$A$504,0),2),""))),"")=0,"",IFERROR(INDIRECT(CONCATENATE("'UNITCOST ITEMS (Data Entry)'!J",IFERROR(SUM(MATCH(A396,'UNITCOST ITEMS (Data Entry)'!$A$3:$A$504,0),2),""))),"")))</f>
        <v/>
      </c>
      <c r="J396" s="89"/>
      <c r="K396" s="149" t="str">
        <f ca="1">IF(IFERROR(INDIRECT(CONCATENATE("'UNITCOST ITEMS (Data Entry)'!C",IFERROR(SUM(MATCH(A396,'UNITCOST ITEMS (Data Entry)'!$A$3:$A$504,0),2),""))),"")=0,"",IFERROR(INDIRECT(CONCATENATE("'UNITCOST ITEMS (Data Entry)'!C",IFERROR(SUM(MATCH(A396,'UNITCOST ITEMS (Data Entry)'!$A$3:$A$504,0),2),""))),""))</f>
        <v/>
      </c>
      <c r="L396" s="85" t="str">
        <f t="shared" ca="1" si="12"/>
        <v/>
      </c>
    </row>
    <row r="397" spans="1:12" s="72" customFormat="1" ht="15" customHeight="1" x14ac:dyDescent="0.25">
      <c r="A397" s="148">
        <f t="shared" si="13"/>
        <v>389</v>
      </c>
      <c r="B397" s="156" t="str">
        <f ca="1">IF(IFERROR(INDIRECT(CONCATENATE("'UNITCOST ITEMS (Data Entry)'!D",IFERROR(SUM(MATCH(A397,'UNITCOST ITEMS (Data Entry)'!$A$3:$A$504,0),2),""))),"")=0,"",IFERROR(INDIRECT(CONCATENATE("'UNITCOST ITEMS (Data Entry)'!D",IFERROR(SUM(MATCH(A397,'UNITCOST ITEMS (Data Entry)'!$A$3:$A$504,0),2),""))),""))</f>
        <v/>
      </c>
      <c r="C397" s="236" t="str">
        <f ca="1">IF(IFERROR(INDIRECT(CONCATENATE("'UNITCOST ITEMS (Data Entry)'!E",IFERROR(SUM(MATCH(A397,'UNITCOST ITEMS (Data Entry)'!$A$3:$A$504,0),2),""))),"")=0,"",IFERROR(INDIRECT(CONCATENATE("'UNITCOST ITEMS (Data Entry)'!E",IFERROR(SUM(MATCH(A397,'UNITCOST ITEMS (Data Entry)'!$A$3:$A$504,0),2),""))),""))</f>
        <v/>
      </c>
      <c r="D397" s="237"/>
      <c r="E397" s="159" t="str">
        <f ca="1">IF(IFERROR(INDIRECT(CONCATENATE("'UNITCOST ITEMS (Data Entry)'!F",IFERROR(SUM(MATCH(A397,'UNITCOST ITEMS (Data Entry)'!$A$3:$A$504,0),2),""))),"")=0,"",IFERROR(INDIRECT(CONCATENATE("'UNITCOST ITEMS (Data Entry)'!F",IFERROR(SUM(MATCH(A397,'UNITCOST ITEMS (Data Entry)'!$A$3:$A$504,0),2),""))),""))</f>
        <v/>
      </c>
      <c r="F397" s="159" t="str">
        <f ca="1">IF(IFERROR(INDIRECT(CONCATENATE("'UNITCOST ITEMS (Data Entry)'!G",IFERROR(SUM(MATCH(A397,'UNITCOST ITEMS (Data Entry)'!$A$3:$A$504,0),2),""))),"")=0,"",IFERROR(INDIRECT(CONCATENATE("'UNITCOST ITEMS (Data Entry)'!G",IFERROR(SUM(MATCH(A397,'UNITCOST ITEMS (Data Entry)'!$A$3:$A$504,0),2),""))),""))</f>
        <v/>
      </c>
      <c r="G397" s="152" t="str">
        <f ca="1">IF(IFERROR(INDIRECT(CONCATENATE("'UNITCOST ITEMS (Data Entry)'!H",IFERROR(SUM(MATCH(A397,'UNITCOST ITEMS (Data Entry)'!$A$3:$A$504,0),2),""))),"")=0,"",IFERROR(INDIRECT(CONCATENATE("'UNITCOST ITEMS (Data Entry)'!H",IFERROR(SUM(MATCH(A397,'UNITCOST ITEMS (Data Entry)'!$A$3:$A$504,0),2),""))),""))</f>
        <v/>
      </c>
      <c r="H397" s="152" t="str">
        <f ca="1">IF(IFERROR(INDIRECT(CONCATENATE("'UNITCOST ITEMS (Data Entry)'!I",IFERROR(SUM(MATCH(A397,'UNITCOST ITEMS (Data Entry)'!$A$3:$A$504,0),2),""))),"")=0,"",IFERROR(INDIRECT(CONCATENATE("'UNITCOST ITEMS (Data Entry)'!I",IFERROR(SUM(MATCH(A397,'UNITCOST ITEMS (Data Entry)'!$A$3:$A$504,0),2),""))),""))</f>
        <v/>
      </c>
      <c r="I397" s="153" t="str">
        <f ca="1">IF(K397=2,"",IF(IFERROR(INDIRECT(CONCATENATE("'UNITCOST ITEMS (Data Entry)'!J",IFERROR(SUM(MATCH(A397,'UNITCOST ITEMS (Data Entry)'!$A$3:$A$504,0),2),""))),"")=0,"",IFERROR(INDIRECT(CONCATENATE("'UNITCOST ITEMS (Data Entry)'!J",IFERROR(SUM(MATCH(A397,'UNITCOST ITEMS (Data Entry)'!$A$3:$A$504,0),2),""))),"")))</f>
        <v/>
      </c>
      <c r="J397" s="89"/>
      <c r="K397" s="149" t="str">
        <f ca="1">IF(IFERROR(INDIRECT(CONCATENATE("'UNITCOST ITEMS (Data Entry)'!C",IFERROR(SUM(MATCH(A397,'UNITCOST ITEMS (Data Entry)'!$A$3:$A$504,0),2),""))),"")=0,"",IFERROR(INDIRECT(CONCATENATE("'UNITCOST ITEMS (Data Entry)'!C",IFERROR(SUM(MATCH(A397,'UNITCOST ITEMS (Data Entry)'!$A$3:$A$504,0),2),""))),""))</f>
        <v/>
      </c>
      <c r="L397" s="85" t="str">
        <f t="shared" ca="1" si="12"/>
        <v/>
      </c>
    </row>
    <row r="398" spans="1:12" s="72" customFormat="1" ht="15" customHeight="1" x14ac:dyDescent="0.25">
      <c r="A398" s="148">
        <f t="shared" si="13"/>
        <v>390</v>
      </c>
      <c r="B398" s="156" t="str">
        <f ca="1">IF(IFERROR(INDIRECT(CONCATENATE("'UNITCOST ITEMS (Data Entry)'!D",IFERROR(SUM(MATCH(A398,'UNITCOST ITEMS (Data Entry)'!$A$3:$A$504,0),2),""))),"")=0,"",IFERROR(INDIRECT(CONCATENATE("'UNITCOST ITEMS (Data Entry)'!D",IFERROR(SUM(MATCH(A398,'UNITCOST ITEMS (Data Entry)'!$A$3:$A$504,0),2),""))),""))</f>
        <v/>
      </c>
      <c r="C398" s="236" t="str">
        <f ca="1">IF(IFERROR(INDIRECT(CONCATENATE("'UNITCOST ITEMS (Data Entry)'!E",IFERROR(SUM(MATCH(A398,'UNITCOST ITEMS (Data Entry)'!$A$3:$A$504,0),2),""))),"")=0,"",IFERROR(INDIRECT(CONCATENATE("'UNITCOST ITEMS (Data Entry)'!E",IFERROR(SUM(MATCH(A398,'UNITCOST ITEMS (Data Entry)'!$A$3:$A$504,0),2),""))),""))</f>
        <v/>
      </c>
      <c r="D398" s="237"/>
      <c r="E398" s="159" t="str">
        <f ca="1">IF(IFERROR(INDIRECT(CONCATENATE("'UNITCOST ITEMS (Data Entry)'!F",IFERROR(SUM(MATCH(A398,'UNITCOST ITEMS (Data Entry)'!$A$3:$A$504,0),2),""))),"")=0,"",IFERROR(INDIRECT(CONCATENATE("'UNITCOST ITEMS (Data Entry)'!F",IFERROR(SUM(MATCH(A398,'UNITCOST ITEMS (Data Entry)'!$A$3:$A$504,0),2),""))),""))</f>
        <v/>
      </c>
      <c r="F398" s="159" t="str">
        <f ca="1">IF(IFERROR(INDIRECT(CONCATENATE("'UNITCOST ITEMS (Data Entry)'!G",IFERROR(SUM(MATCH(A398,'UNITCOST ITEMS (Data Entry)'!$A$3:$A$504,0),2),""))),"")=0,"",IFERROR(INDIRECT(CONCATENATE("'UNITCOST ITEMS (Data Entry)'!G",IFERROR(SUM(MATCH(A398,'UNITCOST ITEMS (Data Entry)'!$A$3:$A$504,0),2),""))),""))</f>
        <v/>
      </c>
      <c r="G398" s="152" t="str">
        <f ca="1">IF(IFERROR(INDIRECT(CONCATENATE("'UNITCOST ITEMS (Data Entry)'!H",IFERROR(SUM(MATCH(A398,'UNITCOST ITEMS (Data Entry)'!$A$3:$A$504,0),2),""))),"")=0,"",IFERROR(INDIRECT(CONCATENATE("'UNITCOST ITEMS (Data Entry)'!H",IFERROR(SUM(MATCH(A398,'UNITCOST ITEMS (Data Entry)'!$A$3:$A$504,0),2),""))),""))</f>
        <v/>
      </c>
      <c r="H398" s="152" t="str">
        <f ca="1">IF(IFERROR(INDIRECT(CONCATENATE("'UNITCOST ITEMS (Data Entry)'!I",IFERROR(SUM(MATCH(A398,'UNITCOST ITEMS (Data Entry)'!$A$3:$A$504,0),2),""))),"")=0,"",IFERROR(INDIRECT(CONCATENATE("'UNITCOST ITEMS (Data Entry)'!I",IFERROR(SUM(MATCH(A398,'UNITCOST ITEMS (Data Entry)'!$A$3:$A$504,0),2),""))),""))</f>
        <v/>
      </c>
      <c r="I398" s="153" t="str">
        <f ca="1">IF(K398=2,"",IF(IFERROR(INDIRECT(CONCATENATE("'UNITCOST ITEMS (Data Entry)'!J",IFERROR(SUM(MATCH(A398,'UNITCOST ITEMS (Data Entry)'!$A$3:$A$504,0),2),""))),"")=0,"",IFERROR(INDIRECT(CONCATENATE("'UNITCOST ITEMS (Data Entry)'!J",IFERROR(SUM(MATCH(A398,'UNITCOST ITEMS (Data Entry)'!$A$3:$A$504,0),2),""))),"")))</f>
        <v/>
      </c>
      <c r="J398" s="89"/>
      <c r="K398" s="149" t="str">
        <f ca="1">IF(IFERROR(INDIRECT(CONCATENATE("'UNITCOST ITEMS (Data Entry)'!C",IFERROR(SUM(MATCH(A398,'UNITCOST ITEMS (Data Entry)'!$A$3:$A$504,0),2),""))),"")=0,"",IFERROR(INDIRECT(CONCATENATE("'UNITCOST ITEMS (Data Entry)'!C",IFERROR(SUM(MATCH(A398,'UNITCOST ITEMS (Data Entry)'!$A$3:$A$504,0),2),""))),""))</f>
        <v/>
      </c>
      <c r="L398" s="85" t="str">
        <f t="shared" ca="1" si="12"/>
        <v/>
      </c>
    </row>
    <row r="399" spans="1:12" s="72" customFormat="1" ht="15" customHeight="1" x14ac:dyDescent="0.25">
      <c r="A399" s="148">
        <f t="shared" si="13"/>
        <v>391</v>
      </c>
      <c r="B399" s="156" t="str">
        <f ca="1">IF(IFERROR(INDIRECT(CONCATENATE("'UNITCOST ITEMS (Data Entry)'!D",IFERROR(SUM(MATCH(A399,'UNITCOST ITEMS (Data Entry)'!$A$3:$A$504,0),2),""))),"")=0,"",IFERROR(INDIRECT(CONCATENATE("'UNITCOST ITEMS (Data Entry)'!D",IFERROR(SUM(MATCH(A399,'UNITCOST ITEMS (Data Entry)'!$A$3:$A$504,0),2),""))),""))</f>
        <v/>
      </c>
      <c r="C399" s="236" t="str">
        <f ca="1">IF(IFERROR(INDIRECT(CONCATENATE("'UNITCOST ITEMS (Data Entry)'!E",IFERROR(SUM(MATCH(A399,'UNITCOST ITEMS (Data Entry)'!$A$3:$A$504,0),2),""))),"")=0,"",IFERROR(INDIRECT(CONCATENATE("'UNITCOST ITEMS (Data Entry)'!E",IFERROR(SUM(MATCH(A399,'UNITCOST ITEMS (Data Entry)'!$A$3:$A$504,0),2),""))),""))</f>
        <v/>
      </c>
      <c r="D399" s="237"/>
      <c r="E399" s="159" t="str">
        <f ca="1">IF(IFERROR(INDIRECT(CONCATENATE("'UNITCOST ITEMS (Data Entry)'!F",IFERROR(SUM(MATCH(A399,'UNITCOST ITEMS (Data Entry)'!$A$3:$A$504,0),2),""))),"")=0,"",IFERROR(INDIRECT(CONCATENATE("'UNITCOST ITEMS (Data Entry)'!F",IFERROR(SUM(MATCH(A399,'UNITCOST ITEMS (Data Entry)'!$A$3:$A$504,0),2),""))),""))</f>
        <v/>
      </c>
      <c r="F399" s="159" t="str">
        <f ca="1">IF(IFERROR(INDIRECT(CONCATENATE("'UNITCOST ITEMS (Data Entry)'!G",IFERROR(SUM(MATCH(A399,'UNITCOST ITEMS (Data Entry)'!$A$3:$A$504,0),2),""))),"")=0,"",IFERROR(INDIRECT(CONCATENATE("'UNITCOST ITEMS (Data Entry)'!G",IFERROR(SUM(MATCH(A399,'UNITCOST ITEMS (Data Entry)'!$A$3:$A$504,0),2),""))),""))</f>
        <v/>
      </c>
      <c r="G399" s="152" t="str">
        <f ca="1">IF(IFERROR(INDIRECT(CONCATENATE("'UNITCOST ITEMS (Data Entry)'!H",IFERROR(SUM(MATCH(A399,'UNITCOST ITEMS (Data Entry)'!$A$3:$A$504,0),2),""))),"")=0,"",IFERROR(INDIRECT(CONCATENATE("'UNITCOST ITEMS (Data Entry)'!H",IFERROR(SUM(MATCH(A399,'UNITCOST ITEMS (Data Entry)'!$A$3:$A$504,0),2),""))),""))</f>
        <v/>
      </c>
      <c r="H399" s="152" t="str">
        <f ca="1">IF(IFERROR(INDIRECT(CONCATENATE("'UNITCOST ITEMS (Data Entry)'!I",IFERROR(SUM(MATCH(A399,'UNITCOST ITEMS (Data Entry)'!$A$3:$A$504,0),2),""))),"")=0,"",IFERROR(INDIRECT(CONCATENATE("'UNITCOST ITEMS (Data Entry)'!I",IFERROR(SUM(MATCH(A399,'UNITCOST ITEMS (Data Entry)'!$A$3:$A$504,0),2),""))),""))</f>
        <v/>
      </c>
      <c r="I399" s="153" t="str">
        <f ca="1">IF(K399=2,"",IF(IFERROR(INDIRECT(CONCATENATE("'UNITCOST ITEMS (Data Entry)'!J",IFERROR(SUM(MATCH(A399,'UNITCOST ITEMS (Data Entry)'!$A$3:$A$504,0),2),""))),"")=0,"",IFERROR(INDIRECT(CONCATENATE("'UNITCOST ITEMS (Data Entry)'!J",IFERROR(SUM(MATCH(A399,'UNITCOST ITEMS (Data Entry)'!$A$3:$A$504,0),2),""))),"")))</f>
        <v/>
      </c>
      <c r="J399" s="89"/>
      <c r="K399" s="149" t="str">
        <f ca="1">IF(IFERROR(INDIRECT(CONCATENATE("'UNITCOST ITEMS (Data Entry)'!C",IFERROR(SUM(MATCH(A399,'UNITCOST ITEMS (Data Entry)'!$A$3:$A$504,0),2),""))),"")=0,"",IFERROR(INDIRECT(CONCATENATE("'UNITCOST ITEMS (Data Entry)'!C",IFERROR(SUM(MATCH(A399,'UNITCOST ITEMS (Data Entry)'!$A$3:$A$504,0),2),""))),""))</f>
        <v/>
      </c>
      <c r="L399" s="85" t="str">
        <f t="shared" ca="1" si="12"/>
        <v/>
      </c>
    </row>
    <row r="400" spans="1:12" s="72" customFormat="1" ht="15" customHeight="1" x14ac:dyDescent="0.25">
      <c r="A400" s="148">
        <f t="shared" si="13"/>
        <v>392</v>
      </c>
      <c r="B400" s="156" t="str">
        <f ca="1">IF(IFERROR(INDIRECT(CONCATENATE("'UNITCOST ITEMS (Data Entry)'!D",IFERROR(SUM(MATCH(A400,'UNITCOST ITEMS (Data Entry)'!$A$3:$A$504,0),2),""))),"")=0,"",IFERROR(INDIRECT(CONCATENATE("'UNITCOST ITEMS (Data Entry)'!D",IFERROR(SUM(MATCH(A400,'UNITCOST ITEMS (Data Entry)'!$A$3:$A$504,0),2),""))),""))</f>
        <v/>
      </c>
      <c r="C400" s="236" t="str">
        <f ca="1">IF(IFERROR(INDIRECT(CONCATENATE("'UNITCOST ITEMS (Data Entry)'!E",IFERROR(SUM(MATCH(A400,'UNITCOST ITEMS (Data Entry)'!$A$3:$A$504,0),2),""))),"")=0,"",IFERROR(INDIRECT(CONCATENATE("'UNITCOST ITEMS (Data Entry)'!E",IFERROR(SUM(MATCH(A400,'UNITCOST ITEMS (Data Entry)'!$A$3:$A$504,0),2),""))),""))</f>
        <v/>
      </c>
      <c r="D400" s="237"/>
      <c r="E400" s="159" t="str">
        <f ca="1">IF(IFERROR(INDIRECT(CONCATENATE("'UNITCOST ITEMS (Data Entry)'!F",IFERROR(SUM(MATCH(A400,'UNITCOST ITEMS (Data Entry)'!$A$3:$A$504,0),2),""))),"")=0,"",IFERROR(INDIRECT(CONCATENATE("'UNITCOST ITEMS (Data Entry)'!F",IFERROR(SUM(MATCH(A400,'UNITCOST ITEMS (Data Entry)'!$A$3:$A$504,0),2),""))),""))</f>
        <v/>
      </c>
      <c r="F400" s="159" t="str">
        <f ca="1">IF(IFERROR(INDIRECT(CONCATENATE("'UNITCOST ITEMS (Data Entry)'!G",IFERROR(SUM(MATCH(A400,'UNITCOST ITEMS (Data Entry)'!$A$3:$A$504,0),2),""))),"")=0,"",IFERROR(INDIRECT(CONCATENATE("'UNITCOST ITEMS (Data Entry)'!G",IFERROR(SUM(MATCH(A400,'UNITCOST ITEMS (Data Entry)'!$A$3:$A$504,0),2),""))),""))</f>
        <v/>
      </c>
      <c r="G400" s="152" t="str">
        <f ca="1">IF(IFERROR(INDIRECT(CONCATENATE("'UNITCOST ITEMS (Data Entry)'!H",IFERROR(SUM(MATCH(A400,'UNITCOST ITEMS (Data Entry)'!$A$3:$A$504,0),2),""))),"")=0,"",IFERROR(INDIRECT(CONCATENATE("'UNITCOST ITEMS (Data Entry)'!H",IFERROR(SUM(MATCH(A400,'UNITCOST ITEMS (Data Entry)'!$A$3:$A$504,0),2),""))),""))</f>
        <v/>
      </c>
      <c r="H400" s="152" t="str">
        <f ca="1">IF(IFERROR(INDIRECT(CONCATENATE("'UNITCOST ITEMS (Data Entry)'!I",IFERROR(SUM(MATCH(A400,'UNITCOST ITEMS (Data Entry)'!$A$3:$A$504,0),2),""))),"")=0,"",IFERROR(INDIRECT(CONCATENATE("'UNITCOST ITEMS (Data Entry)'!I",IFERROR(SUM(MATCH(A400,'UNITCOST ITEMS (Data Entry)'!$A$3:$A$504,0),2),""))),""))</f>
        <v/>
      </c>
      <c r="I400" s="153" t="str">
        <f ca="1">IF(K400=2,"",IF(IFERROR(INDIRECT(CONCATENATE("'UNITCOST ITEMS (Data Entry)'!J",IFERROR(SUM(MATCH(A400,'UNITCOST ITEMS (Data Entry)'!$A$3:$A$504,0),2),""))),"")=0,"",IFERROR(INDIRECT(CONCATENATE("'UNITCOST ITEMS (Data Entry)'!J",IFERROR(SUM(MATCH(A400,'UNITCOST ITEMS (Data Entry)'!$A$3:$A$504,0),2),""))),"")))</f>
        <v/>
      </c>
      <c r="J400" s="89"/>
      <c r="K400" s="149" t="str">
        <f ca="1">IF(IFERROR(INDIRECT(CONCATENATE("'UNITCOST ITEMS (Data Entry)'!C",IFERROR(SUM(MATCH(A400,'UNITCOST ITEMS (Data Entry)'!$A$3:$A$504,0),2),""))),"")=0,"",IFERROR(INDIRECT(CONCATENATE("'UNITCOST ITEMS (Data Entry)'!C",IFERROR(SUM(MATCH(A400,'UNITCOST ITEMS (Data Entry)'!$A$3:$A$504,0),2),""))),""))</f>
        <v/>
      </c>
      <c r="L400" s="85" t="str">
        <f t="shared" ca="1" si="12"/>
        <v/>
      </c>
    </row>
    <row r="401" spans="1:12" s="72" customFormat="1" ht="15" customHeight="1" x14ac:dyDescent="0.25">
      <c r="A401" s="148">
        <f t="shared" si="13"/>
        <v>393</v>
      </c>
      <c r="B401" s="156" t="str">
        <f ca="1">IF(IFERROR(INDIRECT(CONCATENATE("'UNITCOST ITEMS (Data Entry)'!D",IFERROR(SUM(MATCH(A401,'UNITCOST ITEMS (Data Entry)'!$A$3:$A$504,0),2),""))),"")=0,"",IFERROR(INDIRECT(CONCATENATE("'UNITCOST ITEMS (Data Entry)'!D",IFERROR(SUM(MATCH(A401,'UNITCOST ITEMS (Data Entry)'!$A$3:$A$504,0),2),""))),""))</f>
        <v/>
      </c>
      <c r="C401" s="236" t="str">
        <f ca="1">IF(IFERROR(INDIRECT(CONCATENATE("'UNITCOST ITEMS (Data Entry)'!E",IFERROR(SUM(MATCH(A401,'UNITCOST ITEMS (Data Entry)'!$A$3:$A$504,0),2),""))),"")=0,"",IFERROR(INDIRECT(CONCATENATE("'UNITCOST ITEMS (Data Entry)'!E",IFERROR(SUM(MATCH(A401,'UNITCOST ITEMS (Data Entry)'!$A$3:$A$504,0),2),""))),""))</f>
        <v/>
      </c>
      <c r="D401" s="237"/>
      <c r="E401" s="159" t="str">
        <f ca="1">IF(IFERROR(INDIRECT(CONCATENATE("'UNITCOST ITEMS (Data Entry)'!F",IFERROR(SUM(MATCH(A401,'UNITCOST ITEMS (Data Entry)'!$A$3:$A$504,0),2),""))),"")=0,"",IFERROR(INDIRECT(CONCATENATE("'UNITCOST ITEMS (Data Entry)'!F",IFERROR(SUM(MATCH(A401,'UNITCOST ITEMS (Data Entry)'!$A$3:$A$504,0),2),""))),""))</f>
        <v/>
      </c>
      <c r="F401" s="159" t="str">
        <f ca="1">IF(IFERROR(INDIRECT(CONCATENATE("'UNITCOST ITEMS (Data Entry)'!G",IFERROR(SUM(MATCH(A401,'UNITCOST ITEMS (Data Entry)'!$A$3:$A$504,0),2),""))),"")=0,"",IFERROR(INDIRECT(CONCATENATE("'UNITCOST ITEMS (Data Entry)'!G",IFERROR(SUM(MATCH(A401,'UNITCOST ITEMS (Data Entry)'!$A$3:$A$504,0),2),""))),""))</f>
        <v/>
      </c>
      <c r="G401" s="152" t="str">
        <f ca="1">IF(IFERROR(INDIRECT(CONCATENATE("'UNITCOST ITEMS (Data Entry)'!H",IFERROR(SUM(MATCH(A401,'UNITCOST ITEMS (Data Entry)'!$A$3:$A$504,0),2),""))),"")=0,"",IFERROR(INDIRECT(CONCATENATE("'UNITCOST ITEMS (Data Entry)'!H",IFERROR(SUM(MATCH(A401,'UNITCOST ITEMS (Data Entry)'!$A$3:$A$504,0),2),""))),""))</f>
        <v/>
      </c>
      <c r="H401" s="152" t="str">
        <f ca="1">IF(IFERROR(INDIRECT(CONCATENATE("'UNITCOST ITEMS (Data Entry)'!I",IFERROR(SUM(MATCH(A401,'UNITCOST ITEMS (Data Entry)'!$A$3:$A$504,0),2),""))),"")=0,"",IFERROR(INDIRECT(CONCATENATE("'UNITCOST ITEMS (Data Entry)'!I",IFERROR(SUM(MATCH(A401,'UNITCOST ITEMS (Data Entry)'!$A$3:$A$504,0),2),""))),""))</f>
        <v/>
      </c>
      <c r="I401" s="153" t="str">
        <f ca="1">IF(K401=2,"",IF(IFERROR(INDIRECT(CONCATENATE("'UNITCOST ITEMS (Data Entry)'!J",IFERROR(SUM(MATCH(A401,'UNITCOST ITEMS (Data Entry)'!$A$3:$A$504,0),2),""))),"")=0,"",IFERROR(INDIRECT(CONCATENATE("'UNITCOST ITEMS (Data Entry)'!J",IFERROR(SUM(MATCH(A401,'UNITCOST ITEMS (Data Entry)'!$A$3:$A$504,0),2),""))),"")))</f>
        <v/>
      </c>
      <c r="J401" s="89"/>
      <c r="K401" s="149" t="str">
        <f ca="1">IF(IFERROR(INDIRECT(CONCATENATE("'UNITCOST ITEMS (Data Entry)'!C",IFERROR(SUM(MATCH(A401,'UNITCOST ITEMS (Data Entry)'!$A$3:$A$504,0),2),""))),"")=0,"",IFERROR(INDIRECT(CONCATENATE("'UNITCOST ITEMS (Data Entry)'!C",IFERROR(SUM(MATCH(A401,'UNITCOST ITEMS (Data Entry)'!$A$3:$A$504,0),2),""))),""))</f>
        <v/>
      </c>
      <c r="L401" s="85" t="str">
        <f t="shared" ca="1" si="12"/>
        <v/>
      </c>
    </row>
    <row r="402" spans="1:12" s="72" customFormat="1" ht="15" customHeight="1" x14ac:dyDescent="0.25">
      <c r="A402" s="148">
        <f t="shared" si="13"/>
        <v>394</v>
      </c>
      <c r="B402" s="156" t="str">
        <f ca="1">IF(IFERROR(INDIRECT(CONCATENATE("'UNITCOST ITEMS (Data Entry)'!D",IFERROR(SUM(MATCH(A402,'UNITCOST ITEMS (Data Entry)'!$A$3:$A$504,0),2),""))),"")=0,"",IFERROR(INDIRECT(CONCATENATE("'UNITCOST ITEMS (Data Entry)'!D",IFERROR(SUM(MATCH(A402,'UNITCOST ITEMS (Data Entry)'!$A$3:$A$504,0),2),""))),""))</f>
        <v/>
      </c>
      <c r="C402" s="236" t="str">
        <f ca="1">IF(IFERROR(INDIRECT(CONCATENATE("'UNITCOST ITEMS (Data Entry)'!E",IFERROR(SUM(MATCH(A402,'UNITCOST ITEMS (Data Entry)'!$A$3:$A$504,0),2),""))),"")=0,"",IFERROR(INDIRECT(CONCATENATE("'UNITCOST ITEMS (Data Entry)'!E",IFERROR(SUM(MATCH(A402,'UNITCOST ITEMS (Data Entry)'!$A$3:$A$504,0),2),""))),""))</f>
        <v/>
      </c>
      <c r="D402" s="237"/>
      <c r="E402" s="159" t="str">
        <f ca="1">IF(IFERROR(INDIRECT(CONCATENATE("'UNITCOST ITEMS (Data Entry)'!F",IFERROR(SUM(MATCH(A402,'UNITCOST ITEMS (Data Entry)'!$A$3:$A$504,0),2),""))),"")=0,"",IFERROR(INDIRECT(CONCATENATE("'UNITCOST ITEMS (Data Entry)'!F",IFERROR(SUM(MATCH(A402,'UNITCOST ITEMS (Data Entry)'!$A$3:$A$504,0),2),""))),""))</f>
        <v/>
      </c>
      <c r="F402" s="159" t="str">
        <f ca="1">IF(IFERROR(INDIRECT(CONCATENATE("'UNITCOST ITEMS (Data Entry)'!G",IFERROR(SUM(MATCH(A402,'UNITCOST ITEMS (Data Entry)'!$A$3:$A$504,0),2),""))),"")=0,"",IFERROR(INDIRECT(CONCATENATE("'UNITCOST ITEMS (Data Entry)'!G",IFERROR(SUM(MATCH(A402,'UNITCOST ITEMS (Data Entry)'!$A$3:$A$504,0),2),""))),""))</f>
        <v/>
      </c>
      <c r="G402" s="152" t="str">
        <f ca="1">IF(IFERROR(INDIRECT(CONCATENATE("'UNITCOST ITEMS (Data Entry)'!H",IFERROR(SUM(MATCH(A402,'UNITCOST ITEMS (Data Entry)'!$A$3:$A$504,0),2),""))),"")=0,"",IFERROR(INDIRECT(CONCATENATE("'UNITCOST ITEMS (Data Entry)'!H",IFERROR(SUM(MATCH(A402,'UNITCOST ITEMS (Data Entry)'!$A$3:$A$504,0),2),""))),""))</f>
        <v/>
      </c>
      <c r="H402" s="152" t="str">
        <f ca="1">IF(IFERROR(INDIRECT(CONCATENATE("'UNITCOST ITEMS (Data Entry)'!I",IFERROR(SUM(MATCH(A402,'UNITCOST ITEMS (Data Entry)'!$A$3:$A$504,0),2),""))),"")=0,"",IFERROR(INDIRECT(CONCATENATE("'UNITCOST ITEMS (Data Entry)'!I",IFERROR(SUM(MATCH(A402,'UNITCOST ITEMS (Data Entry)'!$A$3:$A$504,0),2),""))),""))</f>
        <v/>
      </c>
      <c r="I402" s="153" t="str">
        <f ca="1">IF(K402=2,"",IF(IFERROR(INDIRECT(CONCATENATE("'UNITCOST ITEMS (Data Entry)'!J",IFERROR(SUM(MATCH(A402,'UNITCOST ITEMS (Data Entry)'!$A$3:$A$504,0),2),""))),"")=0,"",IFERROR(INDIRECT(CONCATENATE("'UNITCOST ITEMS (Data Entry)'!J",IFERROR(SUM(MATCH(A402,'UNITCOST ITEMS (Data Entry)'!$A$3:$A$504,0),2),""))),"")))</f>
        <v/>
      </c>
      <c r="J402" s="89"/>
      <c r="K402" s="149" t="str">
        <f ca="1">IF(IFERROR(INDIRECT(CONCATENATE("'UNITCOST ITEMS (Data Entry)'!C",IFERROR(SUM(MATCH(A402,'UNITCOST ITEMS (Data Entry)'!$A$3:$A$504,0),2),""))),"")=0,"",IFERROR(INDIRECT(CONCATENATE("'UNITCOST ITEMS (Data Entry)'!C",IFERROR(SUM(MATCH(A402,'UNITCOST ITEMS (Data Entry)'!$A$3:$A$504,0),2),""))),""))</f>
        <v/>
      </c>
      <c r="L402" s="85" t="str">
        <f t="shared" ca="1" si="12"/>
        <v/>
      </c>
    </row>
    <row r="403" spans="1:12" s="72" customFormat="1" ht="15" customHeight="1" x14ac:dyDescent="0.25">
      <c r="A403" s="148">
        <f t="shared" si="13"/>
        <v>395</v>
      </c>
      <c r="B403" s="156" t="str">
        <f ca="1">IF(IFERROR(INDIRECT(CONCATENATE("'UNITCOST ITEMS (Data Entry)'!D",IFERROR(SUM(MATCH(A403,'UNITCOST ITEMS (Data Entry)'!$A$3:$A$504,0),2),""))),"")=0,"",IFERROR(INDIRECT(CONCATENATE("'UNITCOST ITEMS (Data Entry)'!D",IFERROR(SUM(MATCH(A403,'UNITCOST ITEMS (Data Entry)'!$A$3:$A$504,0),2),""))),""))</f>
        <v/>
      </c>
      <c r="C403" s="236" t="str">
        <f ca="1">IF(IFERROR(INDIRECT(CONCATENATE("'UNITCOST ITEMS (Data Entry)'!E",IFERROR(SUM(MATCH(A403,'UNITCOST ITEMS (Data Entry)'!$A$3:$A$504,0),2),""))),"")=0,"",IFERROR(INDIRECT(CONCATENATE("'UNITCOST ITEMS (Data Entry)'!E",IFERROR(SUM(MATCH(A403,'UNITCOST ITEMS (Data Entry)'!$A$3:$A$504,0),2),""))),""))</f>
        <v/>
      </c>
      <c r="D403" s="237"/>
      <c r="E403" s="159" t="str">
        <f ca="1">IF(IFERROR(INDIRECT(CONCATENATE("'UNITCOST ITEMS (Data Entry)'!F",IFERROR(SUM(MATCH(A403,'UNITCOST ITEMS (Data Entry)'!$A$3:$A$504,0),2),""))),"")=0,"",IFERROR(INDIRECT(CONCATENATE("'UNITCOST ITEMS (Data Entry)'!F",IFERROR(SUM(MATCH(A403,'UNITCOST ITEMS (Data Entry)'!$A$3:$A$504,0),2),""))),""))</f>
        <v/>
      </c>
      <c r="F403" s="159" t="str">
        <f ca="1">IF(IFERROR(INDIRECT(CONCATENATE("'UNITCOST ITEMS (Data Entry)'!G",IFERROR(SUM(MATCH(A403,'UNITCOST ITEMS (Data Entry)'!$A$3:$A$504,0),2),""))),"")=0,"",IFERROR(INDIRECT(CONCATENATE("'UNITCOST ITEMS (Data Entry)'!G",IFERROR(SUM(MATCH(A403,'UNITCOST ITEMS (Data Entry)'!$A$3:$A$504,0),2),""))),""))</f>
        <v/>
      </c>
      <c r="G403" s="152" t="str">
        <f ca="1">IF(IFERROR(INDIRECT(CONCATENATE("'UNITCOST ITEMS (Data Entry)'!H",IFERROR(SUM(MATCH(A403,'UNITCOST ITEMS (Data Entry)'!$A$3:$A$504,0),2),""))),"")=0,"",IFERROR(INDIRECT(CONCATENATE("'UNITCOST ITEMS (Data Entry)'!H",IFERROR(SUM(MATCH(A403,'UNITCOST ITEMS (Data Entry)'!$A$3:$A$504,0),2),""))),""))</f>
        <v/>
      </c>
      <c r="H403" s="152" t="str">
        <f ca="1">IF(IFERROR(INDIRECT(CONCATENATE("'UNITCOST ITEMS (Data Entry)'!I",IFERROR(SUM(MATCH(A403,'UNITCOST ITEMS (Data Entry)'!$A$3:$A$504,0),2),""))),"")=0,"",IFERROR(INDIRECT(CONCATENATE("'UNITCOST ITEMS (Data Entry)'!I",IFERROR(SUM(MATCH(A403,'UNITCOST ITEMS (Data Entry)'!$A$3:$A$504,0),2),""))),""))</f>
        <v/>
      </c>
      <c r="I403" s="153" t="str">
        <f ca="1">IF(K403=2,"",IF(IFERROR(INDIRECT(CONCATENATE("'UNITCOST ITEMS (Data Entry)'!J",IFERROR(SUM(MATCH(A403,'UNITCOST ITEMS (Data Entry)'!$A$3:$A$504,0),2),""))),"")=0,"",IFERROR(INDIRECT(CONCATENATE("'UNITCOST ITEMS (Data Entry)'!J",IFERROR(SUM(MATCH(A403,'UNITCOST ITEMS (Data Entry)'!$A$3:$A$504,0),2),""))),"")))</f>
        <v/>
      </c>
      <c r="J403" s="89"/>
      <c r="K403" s="149" t="str">
        <f ca="1">IF(IFERROR(INDIRECT(CONCATENATE("'UNITCOST ITEMS (Data Entry)'!C",IFERROR(SUM(MATCH(A403,'UNITCOST ITEMS (Data Entry)'!$A$3:$A$504,0),2),""))),"")=0,"",IFERROR(INDIRECT(CONCATENATE("'UNITCOST ITEMS (Data Entry)'!C",IFERROR(SUM(MATCH(A403,'UNITCOST ITEMS (Data Entry)'!$A$3:$A$504,0),2),""))),""))</f>
        <v/>
      </c>
      <c r="L403" s="85" t="str">
        <f t="shared" ca="1" si="12"/>
        <v/>
      </c>
    </row>
    <row r="404" spans="1:12" s="72" customFormat="1" ht="15" customHeight="1" x14ac:dyDescent="0.25">
      <c r="A404" s="148">
        <f t="shared" si="13"/>
        <v>396</v>
      </c>
      <c r="B404" s="156" t="str">
        <f ca="1">IF(IFERROR(INDIRECT(CONCATENATE("'UNITCOST ITEMS (Data Entry)'!D",IFERROR(SUM(MATCH(A404,'UNITCOST ITEMS (Data Entry)'!$A$3:$A$504,0),2),""))),"")=0,"",IFERROR(INDIRECT(CONCATENATE("'UNITCOST ITEMS (Data Entry)'!D",IFERROR(SUM(MATCH(A404,'UNITCOST ITEMS (Data Entry)'!$A$3:$A$504,0),2),""))),""))</f>
        <v/>
      </c>
      <c r="C404" s="236" t="str">
        <f ca="1">IF(IFERROR(INDIRECT(CONCATENATE("'UNITCOST ITEMS (Data Entry)'!E",IFERROR(SUM(MATCH(A404,'UNITCOST ITEMS (Data Entry)'!$A$3:$A$504,0),2),""))),"")=0,"",IFERROR(INDIRECT(CONCATENATE("'UNITCOST ITEMS (Data Entry)'!E",IFERROR(SUM(MATCH(A404,'UNITCOST ITEMS (Data Entry)'!$A$3:$A$504,0),2),""))),""))</f>
        <v/>
      </c>
      <c r="D404" s="237"/>
      <c r="E404" s="159" t="str">
        <f ca="1">IF(IFERROR(INDIRECT(CONCATENATE("'UNITCOST ITEMS (Data Entry)'!F",IFERROR(SUM(MATCH(A404,'UNITCOST ITEMS (Data Entry)'!$A$3:$A$504,0),2),""))),"")=0,"",IFERROR(INDIRECT(CONCATENATE("'UNITCOST ITEMS (Data Entry)'!F",IFERROR(SUM(MATCH(A404,'UNITCOST ITEMS (Data Entry)'!$A$3:$A$504,0),2),""))),""))</f>
        <v/>
      </c>
      <c r="F404" s="159" t="str">
        <f ca="1">IF(IFERROR(INDIRECT(CONCATENATE("'UNITCOST ITEMS (Data Entry)'!G",IFERROR(SUM(MATCH(A404,'UNITCOST ITEMS (Data Entry)'!$A$3:$A$504,0),2),""))),"")=0,"",IFERROR(INDIRECT(CONCATENATE("'UNITCOST ITEMS (Data Entry)'!G",IFERROR(SUM(MATCH(A404,'UNITCOST ITEMS (Data Entry)'!$A$3:$A$504,0),2),""))),""))</f>
        <v/>
      </c>
      <c r="G404" s="152" t="str">
        <f ca="1">IF(IFERROR(INDIRECT(CONCATENATE("'UNITCOST ITEMS (Data Entry)'!H",IFERROR(SUM(MATCH(A404,'UNITCOST ITEMS (Data Entry)'!$A$3:$A$504,0),2),""))),"")=0,"",IFERROR(INDIRECT(CONCATENATE("'UNITCOST ITEMS (Data Entry)'!H",IFERROR(SUM(MATCH(A404,'UNITCOST ITEMS (Data Entry)'!$A$3:$A$504,0),2),""))),""))</f>
        <v/>
      </c>
      <c r="H404" s="152" t="str">
        <f ca="1">IF(IFERROR(INDIRECT(CONCATENATE("'UNITCOST ITEMS (Data Entry)'!I",IFERROR(SUM(MATCH(A404,'UNITCOST ITEMS (Data Entry)'!$A$3:$A$504,0),2),""))),"")=0,"",IFERROR(INDIRECT(CONCATENATE("'UNITCOST ITEMS (Data Entry)'!I",IFERROR(SUM(MATCH(A404,'UNITCOST ITEMS (Data Entry)'!$A$3:$A$504,0),2),""))),""))</f>
        <v/>
      </c>
      <c r="I404" s="153" t="str">
        <f ca="1">IF(K404=2,"",IF(IFERROR(INDIRECT(CONCATENATE("'UNITCOST ITEMS (Data Entry)'!J",IFERROR(SUM(MATCH(A404,'UNITCOST ITEMS (Data Entry)'!$A$3:$A$504,0),2),""))),"")=0,"",IFERROR(INDIRECT(CONCATENATE("'UNITCOST ITEMS (Data Entry)'!J",IFERROR(SUM(MATCH(A404,'UNITCOST ITEMS (Data Entry)'!$A$3:$A$504,0),2),""))),"")))</f>
        <v/>
      </c>
      <c r="J404" s="89"/>
      <c r="K404" s="149" t="str">
        <f ca="1">IF(IFERROR(INDIRECT(CONCATENATE("'UNITCOST ITEMS (Data Entry)'!C",IFERROR(SUM(MATCH(A404,'UNITCOST ITEMS (Data Entry)'!$A$3:$A$504,0),2),""))),"")=0,"",IFERROR(INDIRECT(CONCATENATE("'UNITCOST ITEMS (Data Entry)'!C",IFERROR(SUM(MATCH(A404,'UNITCOST ITEMS (Data Entry)'!$A$3:$A$504,0),2),""))),""))</f>
        <v/>
      </c>
      <c r="L404" s="85" t="str">
        <f t="shared" ca="1" si="12"/>
        <v/>
      </c>
    </row>
    <row r="405" spans="1:12" s="72" customFormat="1" ht="15" customHeight="1" x14ac:dyDescent="0.25">
      <c r="A405" s="148">
        <f t="shared" si="13"/>
        <v>397</v>
      </c>
      <c r="B405" s="156" t="str">
        <f ca="1">IF(IFERROR(INDIRECT(CONCATENATE("'UNITCOST ITEMS (Data Entry)'!D",IFERROR(SUM(MATCH(A405,'UNITCOST ITEMS (Data Entry)'!$A$3:$A$504,0),2),""))),"")=0,"",IFERROR(INDIRECT(CONCATENATE("'UNITCOST ITEMS (Data Entry)'!D",IFERROR(SUM(MATCH(A405,'UNITCOST ITEMS (Data Entry)'!$A$3:$A$504,0),2),""))),""))</f>
        <v/>
      </c>
      <c r="C405" s="236" t="str">
        <f ca="1">IF(IFERROR(INDIRECT(CONCATENATE("'UNITCOST ITEMS (Data Entry)'!E",IFERROR(SUM(MATCH(A405,'UNITCOST ITEMS (Data Entry)'!$A$3:$A$504,0),2),""))),"")=0,"",IFERROR(INDIRECT(CONCATENATE("'UNITCOST ITEMS (Data Entry)'!E",IFERROR(SUM(MATCH(A405,'UNITCOST ITEMS (Data Entry)'!$A$3:$A$504,0),2),""))),""))</f>
        <v/>
      </c>
      <c r="D405" s="237"/>
      <c r="E405" s="159" t="str">
        <f ca="1">IF(IFERROR(INDIRECT(CONCATENATE("'UNITCOST ITEMS (Data Entry)'!F",IFERROR(SUM(MATCH(A405,'UNITCOST ITEMS (Data Entry)'!$A$3:$A$504,0),2),""))),"")=0,"",IFERROR(INDIRECT(CONCATENATE("'UNITCOST ITEMS (Data Entry)'!F",IFERROR(SUM(MATCH(A405,'UNITCOST ITEMS (Data Entry)'!$A$3:$A$504,0),2),""))),""))</f>
        <v/>
      </c>
      <c r="F405" s="159" t="str">
        <f ca="1">IF(IFERROR(INDIRECT(CONCATENATE("'UNITCOST ITEMS (Data Entry)'!G",IFERROR(SUM(MATCH(A405,'UNITCOST ITEMS (Data Entry)'!$A$3:$A$504,0),2),""))),"")=0,"",IFERROR(INDIRECT(CONCATENATE("'UNITCOST ITEMS (Data Entry)'!G",IFERROR(SUM(MATCH(A405,'UNITCOST ITEMS (Data Entry)'!$A$3:$A$504,0),2),""))),""))</f>
        <v/>
      </c>
      <c r="G405" s="152" t="str">
        <f ca="1">IF(IFERROR(INDIRECT(CONCATENATE("'UNITCOST ITEMS (Data Entry)'!H",IFERROR(SUM(MATCH(A405,'UNITCOST ITEMS (Data Entry)'!$A$3:$A$504,0),2),""))),"")=0,"",IFERROR(INDIRECT(CONCATENATE("'UNITCOST ITEMS (Data Entry)'!H",IFERROR(SUM(MATCH(A405,'UNITCOST ITEMS (Data Entry)'!$A$3:$A$504,0),2),""))),""))</f>
        <v/>
      </c>
      <c r="H405" s="152" t="str">
        <f ca="1">IF(IFERROR(INDIRECT(CONCATENATE("'UNITCOST ITEMS (Data Entry)'!I",IFERROR(SUM(MATCH(A405,'UNITCOST ITEMS (Data Entry)'!$A$3:$A$504,0),2),""))),"")=0,"",IFERROR(INDIRECT(CONCATENATE("'UNITCOST ITEMS (Data Entry)'!I",IFERROR(SUM(MATCH(A405,'UNITCOST ITEMS (Data Entry)'!$A$3:$A$504,0),2),""))),""))</f>
        <v/>
      </c>
      <c r="I405" s="153" t="str">
        <f ca="1">IF(K405=2,"",IF(IFERROR(INDIRECT(CONCATENATE("'UNITCOST ITEMS (Data Entry)'!J",IFERROR(SUM(MATCH(A405,'UNITCOST ITEMS (Data Entry)'!$A$3:$A$504,0),2),""))),"")=0,"",IFERROR(INDIRECT(CONCATENATE("'UNITCOST ITEMS (Data Entry)'!J",IFERROR(SUM(MATCH(A405,'UNITCOST ITEMS (Data Entry)'!$A$3:$A$504,0),2),""))),"")))</f>
        <v/>
      </c>
      <c r="J405" s="89"/>
      <c r="K405" s="149" t="str">
        <f ca="1">IF(IFERROR(INDIRECT(CONCATENATE("'UNITCOST ITEMS (Data Entry)'!C",IFERROR(SUM(MATCH(A405,'UNITCOST ITEMS (Data Entry)'!$A$3:$A$504,0),2),""))),"")=0,"",IFERROR(INDIRECT(CONCATENATE("'UNITCOST ITEMS (Data Entry)'!C",IFERROR(SUM(MATCH(A405,'UNITCOST ITEMS (Data Entry)'!$A$3:$A$504,0),2),""))),""))</f>
        <v/>
      </c>
      <c r="L405" s="85" t="str">
        <f t="shared" ca="1" si="12"/>
        <v/>
      </c>
    </row>
    <row r="406" spans="1:12" s="72" customFormat="1" ht="15" customHeight="1" x14ac:dyDescent="0.25">
      <c r="A406" s="148">
        <f t="shared" si="13"/>
        <v>398</v>
      </c>
      <c r="B406" s="156" t="str">
        <f ca="1">IF(IFERROR(INDIRECT(CONCATENATE("'UNITCOST ITEMS (Data Entry)'!D",IFERROR(SUM(MATCH(A406,'UNITCOST ITEMS (Data Entry)'!$A$3:$A$504,0),2),""))),"")=0,"",IFERROR(INDIRECT(CONCATENATE("'UNITCOST ITEMS (Data Entry)'!D",IFERROR(SUM(MATCH(A406,'UNITCOST ITEMS (Data Entry)'!$A$3:$A$504,0),2),""))),""))</f>
        <v/>
      </c>
      <c r="C406" s="236" t="str">
        <f ca="1">IF(IFERROR(INDIRECT(CONCATENATE("'UNITCOST ITEMS (Data Entry)'!E",IFERROR(SUM(MATCH(A406,'UNITCOST ITEMS (Data Entry)'!$A$3:$A$504,0),2),""))),"")=0,"",IFERROR(INDIRECT(CONCATENATE("'UNITCOST ITEMS (Data Entry)'!E",IFERROR(SUM(MATCH(A406,'UNITCOST ITEMS (Data Entry)'!$A$3:$A$504,0),2),""))),""))</f>
        <v/>
      </c>
      <c r="D406" s="237"/>
      <c r="E406" s="159" t="str">
        <f ca="1">IF(IFERROR(INDIRECT(CONCATENATE("'UNITCOST ITEMS (Data Entry)'!F",IFERROR(SUM(MATCH(A406,'UNITCOST ITEMS (Data Entry)'!$A$3:$A$504,0),2),""))),"")=0,"",IFERROR(INDIRECT(CONCATENATE("'UNITCOST ITEMS (Data Entry)'!F",IFERROR(SUM(MATCH(A406,'UNITCOST ITEMS (Data Entry)'!$A$3:$A$504,0),2),""))),""))</f>
        <v/>
      </c>
      <c r="F406" s="159" t="str">
        <f ca="1">IF(IFERROR(INDIRECT(CONCATENATE("'UNITCOST ITEMS (Data Entry)'!G",IFERROR(SUM(MATCH(A406,'UNITCOST ITEMS (Data Entry)'!$A$3:$A$504,0),2),""))),"")=0,"",IFERROR(INDIRECT(CONCATENATE("'UNITCOST ITEMS (Data Entry)'!G",IFERROR(SUM(MATCH(A406,'UNITCOST ITEMS (Data Entry)'!$A$3:$A$504,0),2),""))),""))</f>
        <v/>
      </c>
      <c r="G406" s="152" t="str">
        <f ca="1">IF(IFERROR(INDIRECT(CONCATENATE("'UNITCOST ITEMS (Data Entry)'!H",IFERROR(SUM(MATCH(A406,'UNITCOST ITEMS (Data Entry)'!$A$3:$A$504,0),2),""))),"")=0,"",IFERROR(INDIRECT(CONCATENATE("'UNITCOST ITEMS (Data Entry)'!H",IFERROR(SUM(MATCH(A406,'UNITCOST ITEMS (Data Entry)'!$A$3:$A$504,0),2),""))),""))</f>
        <v/>
      </c>
      <c r="H406" s="152" t="str">
        <f ca="1">IF(IFERROR(INDIRECT(CONCATENATE("'UNITCOST ITEMS (Data Entry)'!I",IFERROR(SUM(MATCH(A406,'UNITCOST ITEMS (Data Entry)'!$A$3:$A$504,0),2),""))),"")=0,"",IFERROR(INDIRECT(CONCATENATE("'UNITCOST ITEMS (Data Entry)'!I",IFERROR(SUM(MATCH(A406,'UNITCOST ITEMS (Data Entry)'!$A$3:$A$504,0),2),""))),""))</f>
        <v/>
      </c>
      <c r="I406" s="153" t="str">
        <f ca="1">IF(K406=2,"",IF(IFERROR(INDIRECT(CONCATENATE("'UNITCOST ITEMS (Data Entry)'!J",IFERROR(SUM(MATCH(A406,'UNITCOST ITEMS (Data Entry)'!$A$3:$A$504,0),2),""))),"")=0,"",IFERROR(INDIRECT(CONCATENATE("'UNITCOST ITEMS (Data Entry)'!J",IFERROR(SUM(MATCH(A406,'UNITCOST ITEMS (Data Entry)'!$A$3:$A$504,0),2),""))),"")))</f>
        <v/>
      </c>
      <c r="J406" s="89"/>
      <c r="K406" s="149" t="str">
        <f ca="1">IF(IFERROR(INDIRECT(CONCATENATE("'UNITCOST ITEMS (Data Entry)'!C",IFERROR(SUM(MATCH(A406,'UNITCOST ITEMS (Data Entry)'!$A$3:$A$504,0),2),""))),"")=0,"",IFERROR(INDIRECT(CONCATENATE("'UNITCOST ITEMS (Data Entry)'!C",IFERROR(SUM(MATCH(A406,'UNITCOST ITEMS (Data Entry)'!$A$3:$A$504,0),2),""))),""))</f>
        <v/>
      </c>
      <c r="L406" s="85" t="str">
        <f t="shared" ca="1" si="12"/>
        <v/>
      </c>
    </row>
    <row r="407" spans="1:12" s="72" customFormat="1" ht="15" customHeight="1" x14ac:dyDescent="0.25">
      <c r="A407" s="148">
        <f t="shared" si="13"/>
        <v>399</v>
      </c>
      <c r="B407" s="156" t="str">
        <f ca="1">IF(IFERROR(INDIRECT(CONCATENATE("'UNITCOST ITEMS (Data Entry)'!D",IFERROR(SUM(MATCH(A407,'UNITCOST ITEMS (Data Entry)'!$A$3:$A$504,0),2),""))),"")=0,"",IFERROR(INDIRECT(CONCATENATE("'UNITCOST ITEMS (Data Entry)'!D",IFERROR(SUM(MATCH(A407,'UNITCOST ITEMS (Data Entry)'!$A$3:$A$504,0),2),""))),""))</f>
        <v/>
      </c>
      <c r="C407" s="236" t="str">
        <f ca="1">IF(IFERROR(INDIRECT(CONCATENATE("'UNITCOST ITEMS (Data Entry)'!E",IFERROR(SUM(MATCH(A407,'UNITCOST ITEMS (Data Entry)'!$A$3:$A$504,0),2),""))),"")=0,"",IFERROR(INDIRECT(CONCATENATE("'UNITCOST ITEMS (Data Entry)'!E",IFERROR(SUM(MATCH(A407,'UNITCOST ITEMS (Data Entry)'!$A$3:$A$504,0),2),""))),""))</f>
        <v/>
      </c>
      <c r="D407" s="237"/>
      <c r="E407" s="159" t="str">
        <f ca="1">IF(IFERROR(INDIRECT(CONCATENATE("'UNITCOST ITEMS (Data Entry)'!F",IFERROR(SUM(MATCH(A407,'UNITCOST ITEMS (Data Entry)'!$A$3:$A$504,0),2),""))),"")=0,"",IFERROR(INDIRECT(CONCATENATE("'UNITCOST ITEMS (Data Entry)'!F",IFERROR(SUM(MATCH(A407,'UNITCOST ITEMS (Data Entry)'!$A$3:$A$504,0),2),""))),""))</f>
        <v/>
      </c>
      <c r="F407" s="159" t="str">
        <f ca="1">IF(IFERROR(INDIRECT(CONCATENATE("'UNITCOST ITEMS (Data Entry)'!G",IFERROR(SUM(MATCH(A407,'UNITCOST ITEMS (Data Entry)'!$A$3:$A$504,0),2),""))),"")=0,"",IFERROR(INDIRECT(CONCATENATE("'UNITCOST ITEMS (Data Entry)'!G",IFERROR(SUM(MATCH(A407,'UNITCOST ITEMS (Data Entry)'!$A$3:$A$504,0),2),""))),""))</f>
        <v/>
      </c>
      <c r="G407" s="152" t="str">
        <f ca="1">IF(IFERROR(INDIRECT(CONCATENATE("'UNITCOST ITEMS (Data Entry)'!H",IFERROR(SUM(MATCH(A407,'UNITCOST ITEMS (Data Entry)'!$A$3:$A$504,0),2),""))),"")=0,"",IFERROR(INDIRECT(CONCATENATE("'UNITCOST ITEMS (Data Entry)'!H",IFERROR(SUM(MATCH(A407,'UNITCOST ITEMS (Data Entry)'!$A$3:$A$504,0),2),""))),""))</f>
        <v/>
      </c>
      <c r="H407" s="152" t="str">
        <f ca="1">IF(IFERROR(INDIRECT(CONCATENATE("'UNITCOST ITEMS (Data Entry)'!I",IFERROR(SUM(MATCH(A407,'UNITCOST ITEMS (Data Entry)'!$A$3:$A$504,0),2),""))),"")=0,"",IFERROR(INDIRECT(CONCATENATE("'UNITCOST ITEMS (Data Entry)'!I",IFERROR(SUM(MATCH(A407,'UNITCOST ITEMS (Data Entry)'!$A$3:$A$504,0),2),""))),""))</f>
        <v/>
      </c>
      <c r="I407" s="153" t="str">
        <f ca="1">IF(K407=2,"",IF(IFERROR(INDIRECT(CONCATENATE("'UNITCOST ITEMS (Data Entry)'!J",IFERROR(SUM(MATCH(A407,'UNITCOST ITEMS (Data Entry)'!$A$3:$A$504,0),2),""))),"")=0,"",IFERROR(INDIRECT(CONCATENATE("'UNITCOST ITEMS (Data Entry)'!J",IFERROR(SUM(MATCH(A407,'UNITCOST ITEMS (Data Entry)'!$A$3:$A$504,0),2),""))),"")))</f>
        <v/>
      </c>
      <c r="J407" s="89"/>
      <c r="K407" s="149" t="str">
        <f ca="1">IF(IFERROR(INDIRECT(CONCATENATE("'UNITCOST ITEMS (Data Entry)'!C",IFERROR(SUM(MATCH(A407,'UNITCOST ITEMS (Data Entry)'!$A$3:$A$504,0),2),""))),"")=0,"",IFERROR(INDIRECT(CONCATENATE("'UNITCOST ITEMS (Data Entry)'!C",IFERROR(SUM(MATCH(A407,'UNITCOST ITEMS (Data Entry)'!$A$3:$A$504,0),2),""))),""))</f>
        <v/>
      </c>
      <c r="L407" s="85" t="str">
        <f t="shared" ca="1" si="12"/>
        <v/>
      </c>
    </row>
    <row r="408" spans="1:12" s="72" customFormat="1" ht="15" customHeight="1" x14ac:dyDescent="0.25">
      <c r="A408" s="148">
        <f t="shared" si="13"/>
        <v>400</v>
      </c>
      <c r="B408" s="156" t="str">
        <f ca="1">IF(IFERROR(INDIRECT(CONCATENATE("'UNITCOST ITEMS (Data Entry)'!D",IFERROR(SUM(MATCH(A408,'UNITCOST ITEMS (Data Entry)'!$A$3:$A$504,0),2),""))),"")=0,"",IFERROR(INDIRECT(CONCATENATE("'UNITCOST ITEMS (Data Entry)'!D",IFERROR(SUM(MATCH(A408,'UNITCOST ITEMS (Data Entry)'!$A$3:$A$504,0),2),""))),""))</f>
        <v/>
      </c>
      <c r="C408" s="236" t="str">
        <f ca="1">IF(IFERROR(INDIRECT(CONCATENATE("'UNITCOST ITEMS (Data Entry)'!E",IFERROR(SUM(MATCH(A408,'UNITCOST ITEMS (Data Entry)'!$A$3:$A$504,0),2),""))),"")=0,"",IFERROR(INDIRECT(CONCATENATE("'UNITCOST ITEMS (Data Entry)'!E",IFERROR(SUM(MATCH(A408,'UNITCOST ITEMS (Data Entry)'!$A$3:$A$504,0),2),""))),""))</f>
        <v/>
      </c>
      <c r="D408" s="237"/>
      <c r="E408" s="159" t="str">
        <f ca="1">IF(IFERROR(INDIRECT(CONCATENATE("'UNITCOST ITEMS (Data Entry)'!F",IFERROR(SUM(MATCH(A408,'UNITCOST ITEMS (Data Entry)'!$A$3:$A$504,0),2),""))),"")=0,"",IFERROR(INDIRECT(CONCATENATE("'UNITCOST ITEMS (Data Entry)'!F",IFERROR(SUM(MATCH(A408,'UNITCOST ITEMS (Data Entry)'!$A$3:$A$504,0),2),""))),""))</f>
        <v/>
      </c>
      <c r="F408" s="159" t="str">
        <f ca="1">IF(IFERROR(INDIRECT(CONCATENATE("'UNITCOST ITEMS (Data Entry)'!G",IFERROR(SUM(MATCH(A408,'UNITCOST ITEMS (Data Entry)'!$A$3:$A$504,0),2),""))),"")=0,"",IFERROR(INDIRECT(CONCATENATE("'UNITCOST ITEMS (Data Entry)'!G",IFERROR(SUM(MATCH(A408,'UNITCOST ITEMS (Data Entry)'!$A$3:$A$504,0),2),""))),""))</f>
        <v/>
      </c>
      <c r="G408" s="152" t="str">
        <f ca="1">IF(IFERROR(INDIRECT(CONCATENATE("'UNITCOST ITEMS (Data Entry)'!H",IFERROR(SUM(MATCH(A408,'UNITCOST ITEMS (Data Entry)'!$A$3:$A$504,0),2),""))),"")=0,"",IFERROR(INDIRECT(CONCATENATE("'UNITCOST ITEMS (Data Entry)'!H",IFERROR(SUM(MATCH(A408,'UNITCOST ITEMS (Data Entry)'!$A$3:$A$504,0),2),""))),""))</f>
        <v/>
      </c>
      <c r="H408" s="152" t="str">
        <f ca="1">IF(IFERROR(INDIRECT(CONCATENATE("'UNITCOST ITEMS (Data Entry)'!I",IFERROR(SUM(MATCH(A408,'UNITCOST ITEMS (Data Entry)'!$A$3:$A$504,0),2),""))),"")=0,"",IFERROR(INDIRECT(CONCATENATE("'UNITCOST ITEMS (Data Entry)'!I",IFERROR(SUM(MATCH(A408,'UNITCOST ITEMS (Data Entry)'!$A$3:$A$504,0),2),""))),""))</f>
        <v/>
      </c>
      <c r="I408" s="153" t="str">
        <f ca="1">IF(K408=2,"",IF(IFERROR(INDIRECT(CONCATENATE("'UNITCOST ITEMS (Data Entry)'!J",IFERROR(SUM(MATCH(A408,'UNITCOST ITEMS (Data Entry)'!$A$3:$A$504,0),2),""))),"")=0,"",IFERROR(INDIRECT(CONCATENATE("'UNITCOST ITEMS (Data Entry)'!J",IFERROR(SUM(MATCH(A408,'UNITCOST ITEMS (Data Entry)'!$A$3:$A$504,0),2),""))),"")))</f>
        <v/>
      </c>
      <c r="J408" s="89"/>
      <c r="K408" s="149" t="str">
        <f ca="1">IF(IFERROR(INDIRECT(CONCATENATE("'UNITCOST ITEMS (Data Entry)'!C",IFERROR(SUM(MATCH(A408,'UNITCOST ITEMS (Data Entry)'!$A$3:$A$504,0),2),""))),"")=0,"",IFERROR(INDIRECT(CONCATENATE("'UNITCOST ITEMS (Data Entry)'!C",IFERROR(SUM(MATCH(A408,'UNITCOST ITEMS (Data Entry)'!$A$3:$A$504,0),2),""))),""))</f>
        <v/>
      </c>
      <c r="L408" s="85" t="str">
        <f t="shared" ca="1" si="12"/>
        <v/>
      </c>
    </row>
    <row r="409" spans="1:12" s="72" customFormat="1" ht="15" customHeight="1" x14ac:dyDescent="0.25">
      <c r="A409" s="148">
        <f t="shared" si="13"/>
        <v>401</v>
      </c>
      <c r="B409" s="156" t="str">
        <f ca="1">IF(IFERROR(INDIRECT(CONCATENATE("'UNITCOST ITEMS (Data Entry)'!D",IFERROR(SUM(MATCH(A409,'UNITCOST ITEMS (Data Entry)'!$A$3:$A$504,0),2),""))),"")=0,"",IFERROR(INDIRECT(CONCATENATE("'UNITCOST ITEMS (Data Entry)'!D",IFERROR(SUM(MATCH(A409,'UNITCOST ITEMS (Data Entry)'!$A$3:$A$504,0),2),""))),""))</f>
        <v/>
      </c>
      <c r="C409" s="236" t="str">
        <f ca="1">IF(IFERROR(INDIRECT(CONCATENATE("'UNITCOST ITEMS (Data Entry)'!E",IFERROR(SUM(MATCH(A409,'UNITCOST ITEMS (Data Entry)'!$A$3:$A$504,0),2),""))),"")=0,"",IFERROR(INDIRECT(CONCATENATE("'UNITCOST ITEMS (Data Entry)'!E",IFERROR(SUM(MATCH(A409,'UNITCOST ITEMS (Data Entry)'!$A$3:$A$504,0),2),""))),""))</f>
        <v/>
      </c>
      <c r="D409" s="237"/>
      <c r="E409" s="159" t="str">
        <f ca="1">IF(IFERROR(INDIRECT(CONCATENATE("'UNITCOST ITEMS (Data Entry)'!F",IFERROR(SUM(MATCH(A409,'UNITCOST ITEMS (Data Entry)'!$A$3:$A$504,0),2),""))),"")=0,"",IFERROR(INDIRECT(CONCATENATE("'UNITCOST ITEMS (Data Entry)'!F",IFERROR(SUM(MATCH(A409,'UNITCOST ITEMS (Data Entry)'!$A$3:$A$504,0),2),""))),""))</f>
        <v/>
      </c>
      <c r="F409" s="159" t="str">
        <f ca="1">IF(IFERROR(INDIRECT(CONCATENATE("'UNITCOST ITEMS (Data Entry)'!G",IFERROR(SUM(MATCH(A409,'UNITCOST ITEMS (Data Entry)'!$A$3:$A$504,0),2),""))),"")=0,"",IFERROR(INDIRECT(CONCATENATE("'UNITCOST ITEMS (Data Entry)'!G",IFERROR(SUM(MATCH(A409,'UNITCOST ITEMS (Data Entry)'!$A$3:$A$504,0),2),""))),""))</f>
        <v/>
      </c>
      <c r="G409" s="152" t="str">
        <f ca="1">IF(IFERROR(INDIRECT(CONCATENATE("'UNITCOST ITEMS (Data Entry)'!H",IFERROR(SUM(MATCH(A409,'UNITCOST ITEMS (Data Entry)'!$A$3:$A$504,0),2),""))),"")=0,"",IFERROR(INDIRECT(CONCATENATE("'UNITCOST ITEMS (Data Entry)'!H",IFERROR(SUM(MATCH(A409,'UNITCOST ITEMS (Data Entry)'!$A$3:$A$504,0),2),""))),""))</f>
        <v/>
      </c>
      <c r="H409" s="152" t="str">
        <f ca="1">IF(IFERROR(INDIRECT(CONCATENATE("'UNITCOST ITEMS (Data Entry)'!I",IFERROR(SUM(MATCH(A409,'UNITCOST ITEMS (Data Entry)'!$A$3:$A$504,0),2),""))),"")=0,"",IFERROR(INDIRECT(CONCATENATE("'UNITCOST ITEMS (Data Entry)'!I",IFERROR(SUM(MATCH(A409,'UNITCOST ITEMS (Data Entry)'!$A$3:$A$504,0),2),""))),""))</f>
        <v/>
      </c>
      <c r="I409" s="153" t="str">
        <f ca="1">IF(K409=2,"",IF(IFERROR(INDIRECT(CONCATENATE("'UNITCOST ITEMS (Data Entry)'!J",IFERROR(SUM(MATCH(A409,'UNITCOST ITEMS (Data Entry)'!$A$3:$A$504,0),2),""))),"")=0,"",IFERROR(INDIRECT(CONCATENATE("'UNITCOST ITEMS (Data Entry)'!J",IFERROR(SUM(MATCH(A409,'UNITCOST ITEMS (Data Entry)'!$A$3:$A$504,0),2),""))),"")))</f>
        <v/>
      </c>
      <c r="J409" s="89"/>
      <c r="K409" s="149" t="str">
        <f ca="1">IF(IFERROR(INDIRECT(CONCATENATE("'UNITCOST ITEMS (Data Entry)'!C",IFERROR(SUM(MATCH(A409,'UNITCOST ITEMS (Data Entry)'!$A$3:$A$504,0),2),""))),"")=0,"",IFERROR(INDIRECT(CONCATENATE("'UNITCOST ITEMS (Data Entry)'!C",IFERROR(SUM(MATCH(A409,'UNITCOST ITEMS (Data Entry)'!$A$3:$A$504,0),2),""))),""))</f>
        <v/>
      </c>
      <c r="L409" s="85" t="str">
        <f t="shared" ca="1" si="12"/>
        <v/>
      </c>
    </row>
    <row r="410" spans="1:12" s="72" customFormat="1" ht="15" customHeight="1" x14ac:dyDescent="0.25">
      <c r="A410" s="148">
        <f t="shared" si="13"/>
        <v>402</v>
      </c>
      <c r="B410" s="156" t="str">
        <f ca="1">IF(IFERROR(INDIRECT(CONCATENATE("'UNITCOST ITEMS (Data Entry)'!D",IFERROR(SUM(MATCH(A410,'UNITCOST ITEMS (Data Entry)'!$A$3:$A$504,0),2),""))),"")=0,"",IFERROR(INDIRECT(CONCATENATE("'UNITCOST ITEMS (Data Entry)'!D",IFERROR(SUM(MATCH(A410,'UNITCOST ITEMS (Data Entry)'!$A$3:$A$504,0),2),""))),""))</f>
        <v/>
      </c>
      <c r="C410" s="236" t="str">
        <f ca="1">IF(IFERROR(INDIRECT(CONCATENATE("'UNITCOST ITEMS (Data Entry)'!E",IFERROR(SUM(MATCH(A410,'UNITCOST ITEMS (Data Entry)'!$A$3:$A$504,0),2),""))),"")=0,"",IFERROR(INDIRECT(CONCATENATE("'UNITCOST ITEMS (Data Entry)'!E",IFERROR(SUM(MATCH(A410,'UNITCOST ITEMS (Data Entry)'!$A$3:$A$504,0),2),""))),""))</f>
        <v/>
      </c>
      <c r="D410" s="237"/>
      <c r="E410" s="159" t="str">
        <f ca="1">IF(IFERROR(INDIRECT(CONCATENATE("'UNITCOST ITEMS (Data Entry)'!F",IFERROR(SUM(MATCH(A410,'UNITCOST ITEMS (Data Entry)'!$A$3:$A$504,0),2),""))),"")=0,"",IFERROR(INDIRECT(CONCATENATE("'UNITCOST ITEMS (Data Entry)'!F",IFERROR(SUM(MATCH(A410,'UNITCOST ITEMS (Data Entry)'!$A$3:$A$504,0),2),""))),""))</f>
        <v/>
      </c>
      <c r="F410" s="159" t="str">
        <f ca="1">IF(IFERROR(INDIRECT(CONCATENATE("'UNITCOST ITEMS (Data Entry)'!G",IFERROR(SUM(MATCH(A410,'UNITCOST ITEMS (Data Entry)'!$A$3:$A$504,0),2),""))),"")=0,"",IFERROR(INDIRECT(CONCATENATE("'UNITCOST ITEMS (Data Entry)'!G",IFERROR(SUM(MATCH(A410,'UNITCOST ITEMS (Data Entry)'!$A$3:$A$504,0),2),""))),""))</f>
        <v/>
      </c>
      <c r="G410" s="152" t="str">
        <f ca="1">IF(IFERROR(INDIRECT(CONCATENATE("'UNITCOST ITEMS (Data Entry)'!H",IFERROR(SUM(MATCH(A410,'UNITCOST ITEMS (Data Entry)'!$A$3:$A$504,0),2),""))),"")=0,"",IFERROR(INDIRECT(CONCATENATE("'UNITCOST ITEMS (Data Entry)'!H",IFERROR(SUM(MATCH(A410,'UNITCOST ITEMS (Data Entry)'!$A$3:$A$504,0),2),""))),""))</f>
        <v/>
      </c>
      <c r="H410" s="152" t="str">
        <f ca="1">IF(IFERROR(INDIRECT(CONCATENATE("'UNITCOST ITEMS (Data Entry)'!I",IFERROR(SUM(MATCH(A410,'UNITCOST ITEMS (Data Entry)'!$A$3:$A$504,0),2),""))),"")=0,"",IFERROR(INDIRECT(CONCATENATE("'UNITCOST ITEMS (Data Entry)'!I",IFERROR(SUM(MATCH(A410,'UNITCOST ITEMS (Data Entry)'!$A$3:$A$504,0),2),""))),""))</f>
        <v/>
      </c>
      <c r="I410" s="153" t="str">
        <f ca="1">IF(K410=2,"",IF(IFERROR(INDIRECT(CONCATENATE("'UNITCOST ITEMS (Data Entry)'!J",IFERROR(SUM(MATCH(A410,'UNITCOST ITEMS (Data Entry)'!$A$3:$A$504,0),2),""))),"")=0,"",IFERROR(INDIRECT(CONCATENATE("'UNITCOST ITEMS (Data Entry)'!J",IFERROR(SUM(MATCH(A410,'UNITCOST ITEMS (Data Entry)'!$A$3:$A$504,0),2),""))),"")))</f>
        <v/>
      </c>
      <c r="J410" s="89"/>
      <c r="K410" s="149" t="str">
        <f ca="1">IF(IFERROR(INDIRECT(CONCATENATE("'UNITCOST ITEMS (Data Entry)'!C",IFERROR(SUM(MATCH(A410,'UNITCOST ITEMS (Data Entry)'!$A$3:$A$504,0),2),""))),"")=0,"",IFERROR(INDIRECT(CONCATENATE("'UNITCOST ITEMS (Data Entry)'!C",IFERROR(SUM(MATCH(A410,'UNITCOST ITEMS (Data Entry)'!$A$3:$A$504,0),2),""))),""))</f>
        <v/>
      </c>
      <c r="L410" s="85" t="str">
        <f t="shared" ca="1" si="12"/>
        <v/>
      </c>
    </row>
    <row r="411" spans="1:12" s="72" customFormat="1" ht="15" customHeight="1" x14ac:dyDescent="0.25">
      <c r="A411" s="148">
        <f t="shared" si="13"/>
        <v>403</v>
      </c>
      <c r="B411" s="156" t="str">
        <f ca="1">IF(IFERROR(INDIRECT(CONCATENATE("'UNITCOST ITEMS (Data Entry)'!D",IFERROR(SUM(MATCH(A411,'UNITCOST ITEMS (Data Entry)'!$A$3:$A$504,0),2),""))),"")=0,"",IFERROR(INDIRECT(CONCATENATE("'UNITCOST ITEMS (Data Entry)'!D",IFERROR(SUM(MATCH(A411,'UNITCOST ITEMS (Data Entry)'!$A$3:$A$504,0),2),""))),""))</f>
        <v/>
      </c>
      <c r="C411" s="236" t="str">
        <f ca="1">IF(IFERROR(INDIRECT(CONCATENATE("'UNITCOST ITEMS (Data Entry)'!E",IFERROR(SUM(MATCH(A411,'UNITCOST ITEMS (Data Entry)'!$A$3:$A$504,0),2),""))),"")=0,"",IFERROR(INDIRECT(CONCATENATE("'UNITCOST ITEMS (Data Entry)'!E",IFERROR(SUM(MATCH(A411,'UNITCOST ITEMS (Data Entry)'!$A$3:$A$504,0),2),""))),""))</f>
        <v/>
      </c>
      <c r="D411" s="237"/>
      <c r="E411" s="159" t="str">
        <f ca="1">IF(IFERROR(INDIRECT(CONCATENATE("'UNITCOST ITEMS (Data Entry)'!F",IFERROR(SUM(MATCH(A411,'UNITCOST ITEMS (Data Entry)'!$A$3:$A$504,0),2),""))),"")=0,"",IFERROR(INDIRECT(CONCATENATE("'UNITCOST ITEMS (Data Entry)'!F",IFERROR(SUM(MATCH(A411,'UNITCOST ITEMS (Data Entry)'!$A$3:$A$504,0),2),""))),""))</f>
        <v/>
      </c>
      <c r="F411" s="159" t="str">
        <f ca="1">IF(IFERROR(INDIRECT(CONCATENATE("'UNITCOST ITEMS (Data Entry)'!G",IFERROR(SUM(MATCH(A411,'UNITCOST ITEMS (Data Entry)'!$A$3:$A$504,0),2),""))),"")=0,"",IFERROR(INDIRECT(CONCATENATE("'UNITCOST ITEMS (Data Entry)'!G",IFERROR(SUM(MATCH(A411,'UNITCOST ITEMS (Data Entry)'!$A$3:$A$504,0),2),""))),""))</f>
        <v/>
      </c>
      <c r="G411" s="152" t="str">
        <f ca="1">IF(IFERROR(INDIRECT(CONCATENATE("'UNITCOST ITEMS (Data Entry)'!H",IFERROR(SUM(MATCH(A411,'UNITCOST ITEMS (Data Entry)'!$A$3:$A$504,0),2),""))),"")=0,"",IFERROR(INDIRECT(CONCATENATE("'UNITCOST ITEMS (Data Entry)'!H",IFERROR(SUM(MATCH(A411,'UNITCOST ITEMS (Data Entry)'!$A$3:$A$504,0),2),""))),""))</f>
        <v/>
      </c>
      <c r="H411" s="152" t="str">
        <f ca="1">IF(IFERROR(INDIRECT(CONCATENATE("'UNITCOST ITEMS (Data Entry)'!I",IFERROR(SUM(MATCH(A411,'UNITCOST ITEMS (Data Entry)'!$A$3:$A$504,0),2),""))),"")=0,"",IFERROR(INDIRECT(CONCATENATE("'UNITCOST ITEMS (Data Entry)'!I",IFERROR(SUM(MATCH(A411,'UNITCOST ITEMS (Data Entry)'!$A$3:$A$504,0),2),""))),""))</f>
        <v/>
      </c>
      <c r="I411" s="153" t="str">
        <f ca="1">IF(K411=2,"",IF(IFERROR(INDIRECT(CONCATENATE("'UNITCOST ITEMS (Data Entry)'!J",IFERROR(SUM(MATCH(A411,'UNITCOST ITEMS (Data Entry)'!$A$3:$A$504,0),2),""))),"")=0,"",IFERROR(INDIRECT(CONCATENATE("'UNITCOST ITEMS (Data Entry)'!J",IFERROR(SUM(MATCH(A411,'UNITCOST ITEMS (Data Entry)'!$A$3:$A$504,0),2),""))),"")))</f>
        <v/>
      </c>
      <c r="J411" s="89"/>
      <c r="K411" s="149" t="str">
        <f ca="1">IF(IFERROR(INDIRECT(CONCATENATE("'UNITCOST ITEMS (Data Entry)'!C",IFERROR(SUM(MATCH(A411,'UNITCOST ITEMS (Data Entry)'!$A$3:$A$504,0),2),""))),"")=0,"",IFERROR(INDIRECT(CONCATENATE("'UNITCOST ITEMS (Data Entry)'!C",IFERROR(SUM(MATCH(A411,'UNITCOST ITEMS (Data Entry)'!$A$3:$A$504,0),2),""))),""))</f>
        <v/>
      </c>
      <c r="L411" s="85" t="str">
        <f t="shared" ca="1" si="12"/>
        <v/>
      </c>
    </row>
    <row r="412" spans="1:12" s="72" customFormat="1" ht="15" customHeight="1" x14ac:dyDescent="0.25">
      <c r="A412" s="148">
        <f t="shared" si="13"/>
        <v>404</v>
      </c>
      <c r="B412" s="156" t="str">
        <f ca="1">IF(IFERROR(INDIRECT(CONCATENATE("'UNITCOST ITEMS (Data Entry)'!D",IFERROR(SUM(MATCH(A412,'UNITCOST ITEMS (Data Entry)'!$A$3:$A$504,0),2),""))),"")=0,"",IFERROR(INDIRECT(CONCATENATE("'UNITCOST ITEMS (Data Entry)'!D",IFERROR(SUM(MATCH(A412,'UNITCOST ITEMS (Data Entry)'!$A$3:$A$504,0),2),""))),""))</f>
        <v/>
      </c>
      <c r="C412" s="236" t="str">
        <f ca="1">IF(IFERROR(INDIRECT(CONCATENATE("'UNITCOST ITEMS (Data Entry)'!E",IFERROR(SUM(MATCH(A412,'UNITCOST ITEMS (Data Entry)'!$A$3:$A$504,0),2),""))),"")=0,"",IFERROR(INDIRECT(CONCATENATE("'UNITCOST ITEMS (Data Entry)'!E",IFERROR(SUM(MATCH(A412,'UNITCOST ITEMS (Data Entry)'!$A$3:$A$504,0),2),""))),""))</f>
        <v/>
      </c>
      <c r="D412" s="237"/>
      <c r="E412" s="159" t="str">
        <f ca="1">IF(IFERROR(INDIRECT(CONCATENATE("'UNITCOST ITEMS (Data Entry)'!F",IFERROR(SUM(MATCH(A412,'UNITCOST ITEMS (Data Entry)'!$A$3:$A$504,0),2),""))),"")=0,"",IFERROR(INDIRECT(CONCATENATE("'UNITCOST ITEMS (Data Entry)'!F",IFERROR(SUM(MATCH(A412,'UNITCOST ITEMS (Data Entry)'!$A$3:$A$504,0),2),""))),""))</f>
        <v/>
      </c>
      <c r="F412" s="159" t="str">
        <f ca="1">IF(IFERROR(INDIRECT(CONCATENATE("'UNITCOST ITEMS (Data Entry)'!G",IFERROR(SUM(MATCH(A412,'UNITCOST ITEMS (Data Entry)'!$A$3:$A$504,0),2),""))),"")=0,"",IFERROR(INDIRECT(CONCATENATE("'UNITCOST ITEMS (Data Entry)'!G",IFERROR(SUM(MATCH(A412,'UNITCOST ITEMS (Data Entry)'!$A$3:$A$504,0),2),""))),""))</f>
        <v/>
      </c>
      <c r="G412" s="152" t="str">
        <f ca="1">IF(IFERROR(INDIRECT(CONCATENATE("'UNITCOST ITEMS (Data Entry)'!H",IFERROR(SUM(MATCH(A412,'UNITCOST ITEMS (Data Entry)'!$A$3:$A$504,0),2),""))),"")=0,"",IFERROR(INDIRECT(CONCATENATE("'UNITCOST ITEMS (Data Entry)'!H",IFERROR(SUM(MATCH(A412,'UNITCOST ITEMS (Data Entry)'!$A$3:$A$504,0),2),""))),""))</f>
        <v/>
      </c>
      <c r="H412" s="152" t="str">
        <f ca="1">IF(IFERROR(INDIRECT(CONCATENATE("'UNITCOST ITEMS (Data Entry)'!I",IFERROR(SUM(MATCH(A412,'UNITCOST ITEMS (Data Entry)'!$A$3:$A$504,0),2),""))),"")=0,"",IFERROR(INDIRECT(CONCATENATE("'UNITCOST ITEMS (Data Entry)'!I",IFERROR(SUM(MATCH(A412,'UNITCOST ITEMS (Data Entry)'!$A$3:$A$504,0),2),""))),""))</f>
        <v/>
      </c>
      <c r="I412" s="153" t="str">
        <f ca="1">IF(K412=2,"",IF(IFERROR(INDIRECT(CONCATENATE("'UNITCOST ITEMS (Data Entry)'!J",IFERROR(SUM(MATCH(A412,'UNITCOST ITEMS (Data Entry)'!$A$3:$A$504,0),2),""))),"")=0,"",IFERROR(INDIRECT(CONCATENATE("'UNITCOST ITEMS (Data Entry)'!J",IFERROR(SUM(MATCH(A412,'UNITCOST ITEMS (Data Entry)'!$A$3:$A$504,0),2),""))),"")))</f>
        <v/>
      </c>
      <c r="J412" s="89"/>
      <c r="K412" s="149" t="str">
        <f ca="1">IF(IFERROR(INDIRECT(CONCATENATE("'UNITCOST ITEMS (Data Entry)'!C",IFERROR(SUM(MATCH(A412,'UNITCOST ITEMS (Data Entry)'!$A$3:$A$504,0),2),""))),"")=0,"",IFERROR(INDIRECT(CONCATENATE("'UNITCOST ITEMS (Data Entry)'!C",IFERROR(SUM(MATCH(A412,'UNITCOST ITEMS (Data Entry)'!$A$3:$A$504,0),2),""))),""))</f>
        <v/>
      </c>
      <c r="L412" s="85" t="str">
        <f t="shared" ca="1" si="12"/>
        <v/>
      </c>
    </row>
    <row r="413" spans="1:12" s="72" customFormat="1" ht="15" customHeight="1" x14ac:dyDescent="0.25">
      <c r="A413" s="148">
        <f t="shared" si="13"/>
        <v>405</v>
      </c>
      <c r="B413" s="156" t="str">
        <f ca="1">IF(IFERROR(INDIRECT(CONCATENATE("'UNITCOST ITEMS (Data Entry)'!D",IFERROR(SUM(MATCH(A413,'UNITCOST ITEMS (Data Entry)'!$A$3:$A$504,0),2),""))),"")=0,"",IFERROR(INDIRECT(CONCATENATE("'UNITCOST ITEMS (Data Entry)'!D",IFERROR(SUM(MATCH(A413,'UNITCOST ITEMS (Data Entry)'!$A$3:$A$504,0),2),""))),""))</f>
        <v/>
      </c>
      <c r="C413" s="236" t="str">
        <f ca="1">IF(IFERROR(INDIRECT(CONCATENATE("'UNITCOST ITEMS (Data Entry)'!E",IFERROR(SUM(MATCH(A413,'UNITCOST ITEMS (Data Entry)'!$A$3:$A$504,0),2),""))),"")=0,"",IFERROR(INDIRECT(CONCATENATE("'UNITCOST ITEMS (Data Entry)'!E",IFERROR(SUM(MATCH(A413,'UNITCOST ITEMS (Data Entry)'!$A$3:$A$504,0),2),""))),""))</f>
        <v/>
      </c>
      <c r="D413" s="237"/>
      <c r="E413" s="159" t="str">
        <f ca="1">IF(IFERROR(INDIRECT(CONCATENATE("'UNITCOST ITEMS (Data Entry)'!F",IFERROR(SUM(MATCH(A413,'UNITCOST ITEMS (Data Entry)'!$A$3:$A$504,0),2),""))),"")=0,"",IFERROR(INDIRECT(CONCATENATE("'UNITCOST ITEMS (Data Entry)'!F",IFERROR(SUM(MATCH(A413,'UNITCOST ITEMS (Data Entry)'!$A$3:$A$504,0),2),""))),""))</f>
        <v/>
      </c>
      <c r="F413" s="159" t="str">
        <f ca="1">IF(IFERROR(INDIRECT(CONCATENATE("'UNITCOST ITEMS (Data Entry)'!G",IFERROR(SUM(MATCH(A413,'UNITCOST ITEMS (Data Entry)'!$A$3:$A$504,0),2),""))),"")=0,"",IFERROR(INDIRECT(CONCATENATE("'UNITCOST ITEMS (Data Entry)'!G",IFERROR(SUM(MATCH(A413,'UNITCOST ITEMS (Data Entry)'!$A$3:$A$504,0),2),""))),""))</f>
        <v/>
      </c>
      <c r="G413" s="152" t="str">
        <f ca="1">IF(IFERROR(INDIRECT(CONCATENATE("'UNITCOST ITEMS (Data Entry)'!H",IFERROR(SUM(MATCH(A413,'UNITCOST ITEMS (Data Entry)'!$A$3:$A$504,0),2),""))),"")=0,"",IFERROR(INDIRECT(CONCATENATE("'UNITCOST ITEMS (Data Entry)'!H",IFERROR(SUM(MATCH(A413,'UNITCOST ITEMS (Data Entry)'!$A$3:$A$504,0),2),""))),""))</f>
        <v/>
      </c>
      <c r="H413" s="152" t="str">
        <f ca="1">IF(IFERROR(INDIRECT(CONCATENATE("'UNITCOST ITEMS (Data Entry)'!I",IFERROR(SUM(MATCH(A413,'UNITCOST ITEMS (Data Entry)'!$A$3:$A$504,0),2),""))),"")=0,"",IFERROR(INDIRECT(CONCATENATE("'UNITCOST ITEMS (Data Entry)'!I",IFERROR(SUM(MATCH(A413,'UNITCOST ITEMS (Data Entry)'!$A$3:$A$504,0),2),""))),""))</f>
        <v/>
      </c>
      <c r="I413" s="153" t="str">
        <f ca="1">IF(K413=2,"",IF(IFERROR(INDIRECT(CONCATENATE("'UNITCOST ITEMS (Data Entry)'!J",IFERROR(SUM(MATCH(A413,'UNITCOST ITEMS (Data Entry)'!$A$3:$A$504,0),2),""))),"")=0,"",IFERROR(INDIRECT(CONCATENATE("'UNITCOST ITEMS (Data Entry)'!J",IFERROR(SUM(MATCH(A413,'UNITCOST ITEMS (Data Entry)'!$A$3:$A$504,0),2),""))),"")))</f>
        <v/>
      </c>
      <c r="J413" s="89"/>
      <c r="K413" s="149" t="str">
        <f ca="1">IF(IFERROR(INDIRECT(CONCATENATE("'UNITCOST ITEMS (Data Entry)'!C",IFERROR(SUM(MATCH(A413,'UNITCOST ITEMS (Data Entry)'!$A$3:$A$504,0),2),""))),"")=0,"",IFERROR(INDIRECT(CONCATENATE("'UNITCOST ITEMS (Data Entry)'!C",IFERROR(SUM(MATCH(A413,'UNITCOST ITEMS (Data Entry)'!$A$3:$A$504,0),2),""))),""))</f>
        <v/>
      </c>
      <c r="L413" s="85" t="str">
        <f t="shared" ca="1" si="12"/>
        <v/>
      </c>
    </row>
    <row r="414" spans="1:12" s="72" customFormat="1" ht="15" customHeight="1" x14ac:dyDescent="0.25">
      <c r="A414" s="148">
        <f t="shared" si="13"/>
        <v>406</v>
      </c>
      <c r="B414" s="156" t="str">
        <f ca="1">IF(IFERROR(INDIRECT(CONCATENATE("'UNITCOST ITEMS (Data Entry)'!D",IFERROR(SUM(MATCH(A414,'UNITCOST ITEMS (Data Entry)'!$A$3:$A$504,0),2),""))),"")=0,"",IFERROR(INDIRECT(CONCATENATE("'UNITCOST ITEMS (Data Entry)'!D",IFERROR(SUM(MATCH(A414,'UNITCOST ITEMS (Data Entry)'!$A$3:$A$504,0),2),""))),""))</f>
        <v/>
      </c>
      <c r="C414" s="236" t="str">
        <f ca="1">IF(IFERROR(INDIRECT(CONCATENATE("'UNITCOST ITEMS (Data Entry)'!E",IFERROR(SUM(MATCH(A414,'UNITCOST ITEMS (Data Entry)'!$A$3:$A$504,0),2),""))),"")=0,"",IFERROR(INDIRECT(CONCATENATE("'UNITCOST ITEMS (Data Entry)'!E",IFERROR(SUM(MATCH(A414,'UNITCOST ITEMS (Data Entry)'!$A$3:$A$504,0),2),""))),""))</f>
        <v/>
      </c>
      <c r="D414" s="237"/>
      <c r="E414" s="159" t="str">
        <f ca="1">IF(IFERROR(INDIRECT(CONCATENATE("'UNITCOST ITEMS (Data Entry)'!F",IFERROR(SUM(MATCH(A414,'UNITCOST ITEMS (Data Entry)'!$A$3:$A$504,0),2),""))),"")=0,"",IFERROR(INDIRECT(CONCATENATE("'UNITCOST ITEMS (Data Entry)'!F",IFERROR(SUM(MATCH(A414,'UNITCOST ITEMS (Data Entry)'!$A$3:$A$504,0),2),""))),""))</f>
        <v/>
      </c>
      <c r="F414" s="159" t="str">
        <f ca="1">IF(IFERROR(INDIRECT(CONCATENATE("'UNITCOST ITEMS (Data Entry)'!G",IFERROR(SUM(MATCH(A414,'UNITCOST ITEMS (Data Entry)'!$A$3:$A$504,0),2),""))),"")=0,"",IFERROR(INDIRECT(CONCATENATE("'UNITCOST ITEMS (Data Entry)'!G",IFERROR(SUM(MATCH(A414,'UNITCOST ITEMS (Data Entry)'!$A$3:$A$504,0),2),""))),""))</f>
        <v/>
      </c>
      <c r="G414" s="152" t="str">
        <f ca="1">IF(IFERROR(INDIRECT(CONCATENATE("'UNITCOST ITEMS (Data Entry)'!H",IFERROR(SUM(MATCH(A414,'UNITCOST ITEMS (Data Entry)'!$A$3:$A$504,0),2),""))),"")=0,"",IFERROR(INDIRECT(CONCATENATE("'UNITCOST ITEMS (Data Entry)'!H",IFERROR(SUM(MATCH(A414,'UNITCOST ITEMS (Data Entry)'!$A$3:$A$504,0),2),""))),""))</f>
        <v/>
      </c>
      <c r="H414" s="152" t="str">
        <f ca="1">IF(IFERROR(INDIRECT(CONCATENATE("'UNITCOST ITEMS (Data Entry)'!I",IFERROR(SUM(MATCH(A414,'UNITCOST ITEMS (Data Entry)'!$A$3:$A$504,0),2),""))),"")=0,"",IFERROR(INDIRECT(CONCATENATE("'UNITCOST ITEMS (Data Entry)'!I",IFERROR(SUM(MATCH(A414,'UNITCOST ITEMS (Data Entry)'!$A$3:$A$504,0),2),""))),""))</f>
        <v/>
      </c>
      <c r="I414" s="153" t="str">
        <f ca="1">IF(K414=2,"",IF(IFERROR(INDIRECT(CONCATENATE("'UNITCOST ITEMS (Data Entry)'!J",IFERROR(SUM(MATCH(A414,'UNITCOST ITEMS (Data Entry)'!$A$3:$A$504,0),2),""))),"")=0,"",IFERROR(INDIRECT(CONCATENATE("'UNITCOST ITEMS (Data Entry)'!J",IFERROR(SUM(MATCH(A414,'UNITCOST ITEMS (Data Entry)'!$A$3:$A$504,0),2),""))),"")))</f>
        <v/>
      </c>
      <c r="J414" s="89"/>
      <c r="K414" s="149" t="str">
        <f ca="1">IF(IFERROR(INDIRECT(CONCATENATE("'UNITCOST ITEMS (Data Entry)'!C",IFERROR(SUM(MATCH(A414,'UNITCOST ITEMS (Data Entry)'!$A$3:$A$504,0),2),""))),"")=0,"",IFERROR(INDIRECT(CONCATENATE("'UNITCOST ITEMS (Data Entry)'!C",IFERROR(SUM(MATCH(A414,'UNITCOST ITEMS (Data Entry)'!$A$3:$A$504,0),2),""))),""))</f>
        <v/>
      </c>
      <c r="L414" s="85" t="str">
        <f t="shared" ca="1" si="12"/>
        <v/>
      </c>
    </row>
    <row r="415" spans="1:12" s="72" customFormat="1" ht="15" customHeight="1" x14ac:dyDescent="0.25">
      <c r="A415" s="148">
        <f t="shared" si="13"/>
        <v>407</v>
      </c>
      <c r="B415" s="156" t="str">
        <f ca="1">IF(IFERROR(INDIRECT(CONCATENATE("'UNITCOST ITEMS (Data Entry)'!D",IFERROR(SUM(MATCH(A415,'UNITCOST ITEMS (Data Entry)'!$A$3:$A$504,0),2),""))),"")=0,"",IFERROR(INDIRECT(CONCATENATE("'UNITCOST ITEMS (Data Entry)'!D",IFERROR(SUM(MATCH(A415,'UNITCOST ITEMS (Data Entry)'!$A$3:$A$504,0),2),""))),""))</f>
        <v/>
      </c>
      <c r="C415" s="236" t="str">
        <f ca="1">IF(IFERROR(INDIRECT(CONCATENATE("'UNITCOST ITEMS (Data Entry)'!E",IFERROR(SUM(MATCH(A415,'UNITCOST ITEMS (Data Entry)'!$A$3:$A$504,0),2),""))),"")=0,"",IFERROR(INDIRECT(CONCATENATE("'UNITCOST ITEMS (Data Entry)'!E",IFERROR(SUM(MATCH(A415,'UNITCOST ITEMS (Data Entry)'!$A$3:$A$504,0),2),""))),""))</f>
        <v/>
      </c>
      <c r="D415" s="237"/>
      <c r="E415" s="159" t="str">
        <f ca="1">IF(IFERROR(INDIRECT(CONCATENATE("'UNITCOST ITEMS (Data Entry)'!F",IFERROR(SUM(MATCH(A415,'UNITCOST ITEMS (Data Entry)'!$A$3:$A$504,0),2),""))),"")=0,"",IFERROR(INDIRECT(CONCATENATE("'UNITCOST ITEMS (Data Entry)'!F",IFERROR(SUM(MATCH(A415,'UNITCOST ITEMS (Data Entry)'!$A$3:$A$504,0),2),""))),""))</f>
        <v/>
      </c>
      <c r="F415" s="159" t="str">
        <f ca="1">IF(IFERROR(INDIRECT(CONCATENATE("'UNITCOST ITEMS (Data Entry)'!G",IFERROR(SUM(MATCH(A415,'UNITCOST ITEMS (Data Entry)'!$A$3:$A$504,0),2),""))),"")=0,"",IFERROR(INDIRECT(CONCATENATE("'UNITCOST ITEMS (Data Entry)'!G",IFERROR(SUM(MATCH(A415,'UNITCOST ITEMS (Data Entry)'!$A$3:$A$504,0),2),""))),""))</f>
        <v/>
      </c>
      <c r="G415" s="152" t="str">
        <f ca="1">IF(IFERROR(INDIRECT(CONCATENATE("'UNITCOST ITEMS (Data Entry)'!H",IFERROR(SUM(MATCH(A415,'UNITCOST ITEMS (Data Entry)'!$A$3:$A$504,0),2),""))),"")=0,"",IFERROR(INDIRECT(CONCATENATE("'UNITCOST ITEMS (Data Entry)'!H",IFERROR(SUM(MATCH(A415,'UNITCOST ITEMS (Data Entry)'!$A$3:$A$504,0),2),""))),""))</f>
        <v/>
      </c>
      <c r="H415" s="152" t="str">
        <f ca="1">IF(IFERROR(INDIRECT(CONCATENATE("'UNITCOST ITEMS (Data Entry)'!I",IFERROR(SUM(MATCH(A415,'UNITCOST ITEMS (Data Entry)'!$A$3:$A$504,0),2),""))),"")=0,"",IFERROR(INDIRECT(CONCATENATE("'UNITCOST ITEMS (Data Entry)'!I",IFERROR(SUM(MATCH(A415,'UNITCOST ITEMS (Data Entry)'!$A$3:$A$504,0),2),""))),""))</f>
        <v/>
      </c>
      <c r="I415" s="153" t="str">
        <f ca="1">IF(K415=2,"",IF(IFERROR(INDIRECT(CONCATENATE("'UNITCOST ITEMS (Data Entry)'!J",IFERROR(SUM(MATCH(A415,'UNITCOST ITEMS (Data Entry)'!$A$3:$A$504,0),2),""))),"")=0,"",IFERROR(INDIRECT(CONCATENATE("'UNITCOST ITEMS (Data Entry)'!J",IFERROR(SUM(MATCH(A415,'UNITCOST ITEMS (Data Entry)'!$A$3:$A$504,0),2),""))),"")))</f>
        <v/>
      </c>
      <c r="J415" s="89"/>
      <c r="K415" s="149" t="str">
        <f ca="1">IF(IFERROR(INDIRECT(CONCATENATE("'UNITCOST ITEMS (Data Entry)'!C",IFERROR(SUM(MATCH(A415,'UNITCOST ITEMS (Data Entry)'!$A$3:$A$504,0),2),""))),"")=0,"",IFERROR(INDIRECT(CONCATENATE("'UNITCOST ITEMS (Data Entry)'!C",IFERROR(SUM(MATCH(A415,'UNITCOST ITEMS (Data Entry)'!$A$3:$A$504,0),2),""))),""))</f>
        <v/>
      </c>
      <c r="L415" s="85" t="str">
        <f t="shared" ca="1" si="12"/>
        <v/>
      </c>
    </row>
    <row r="416" spans="1:12" s="72" customFormat="1" ht="15" customHeight="1" x14ac:dyDescent="0.25">
      <c r="A416" s="148">
        <f t="shared" si="13"/>
        <v>408</v>
      </c>
      <c r="B416" s="156" t="str">
        <f ca="1">IF(IFERROR(INDIRECT(CONCATENATE("'UNITCOST ITEMS (Data Entry)'!D",IFERROR(SUM(MATCH(A416,'UNITCOST ITEMS (Data Entry)'!$A$3:$A$504,0),2),""))),"")=0,"",IFERROR(INDIRECT(CONCATENATE("'UNITCOST ITEMS (Data Entry)'!D",IFERROR(SUM(MATCH(A416,'UNITCOST ITEMS (Data Entry)'!$A$3:$A$504,0),2),""))),""))</f>
        <v/>
      </c>
      <c r="C416" s="236" t="str">
        <f ca="1">IF(IFERROR(INDIRECT(CONCATENATE("'UNITCOST ITEMS (Data Entry)'!E",IFERROR(SUM(MATCH(A416,'UNITCOST ITEMS (Data Entry)'!$A$3:$A$504,0),2),""))),"")=0,"",IFERROR(INDIRECT(CONCATENATE("'UNITCOST ITEMS (Data Entry)'!E",IFERROR(SUM(MATCH(A416,'UNITCOST ITEMS (Data Entry)'!$A$3:$A$504,0),2),""))),""))</f>
        <v/>
      </c>
      <c r="D416" s="237"/>
      <c r="E416" s="159" t="str">
        <f ca="1">IF(IFERROR(INDIRECT(CONCATENATE("'UNITCOST ITEMS (Data Entry)'!F",IFERROR(SUM(MATCH(A416,'UNITCOST ITEMS (Data Entry)'!$A$3:$A$504,0),2),""))),"")=0,"",IFERROR(INDIRECT(CONCATENATE("'UNITCOST ITEMS (Data Entry)'!F",IFERROR(SUM(MATCH(A416,'UNITCOST ITEMS (Data Entry)'!$A$3:$A$504,0),2),""))),""))</f>
        <v/>
      </c>
      <c r="F416" s="159" t="str">
        <f ca="1">IF(IFERROR(INDIRECT(CONCATENATE("'UNITCOST ITEMS (Data Entry)'!G",IFERROR(SUM(MATCH(A416,'UNITCOST ITEMS (Data Entry)'!$A$3:$A$504,0),2),""))),"")=0,"",IFERROR(INDIRECT(CONCATENATE("'UNITCOST ITEMS (Data Entry)'!G",IFERROR(SUM(MATCH(A416,'UNITCOST ITEMS (Data Entry)'!$A$3:$A$504,0),2),""))),""))</f>
        <v/>
      </c>
      <c r="G416" s="152" t="str">
        <f ca="1">IF(IFERROR(INDIRECT(CONCATENATE("'UNITCOST ITEMS (Data Entry)'!H",IFERROR(SUM(MATCH(A416,'UNITCOST ITEMS (Data Entry)'!$A$3:$A$504,0),2),""))),"")=0,"",IFERROR(INDIRECT(CONCATENATE("'UNITCOST ITEMS (Data Entry)'!H",IFERROR(SUM(MATCH(A416,'UNITCOST ITEMS (Data Entry)'!$A$3:$A$504,0),2),""))),""))</f>
        <v/>
      </c>
      <c r="H416" s="152" t="str">
        <f ca="1">IF(IFERROR(INDIRECT(CONCATENATE("'UNITCOST ITEMS (Data Entry)'!I",IFERROR(SUM(MATCH(A416,'UNITCOST ITEMS (Data Entry)'!$A$3:$A$504,0),2),""))),"")=0,"",IFERROR(INDIRECT(CONCATENATE("'UNITCOST ITEMS (Data Entry)'!I",IFERROR(SUM(MATCH(A416,'UNITCOST ITEMS (Data Entry)'!$A$3:$A$504,0),2),""))),""))</f>
        <v/>
      </c>
      <c r="I416" s="153" t="str">
        <f ca="1">IF(K416=2,"",IF(IFERROR(INDIRECT(CONCATENATE("'UNITCOST ITEMS (Data Entry)'!J",IFERROR(SUM(MATCH(A416,'UNITCOST ITEMS (Data Entry)'!$A$3:$A$504,0),2),""))),"")=0,"",IFERROR(INDIRECT(CONCATENATE("'UNITCOST ITEMS (Data Entry)'!J",IFERROR(SUM(MATCH(A416,'UNITCOST ITEMS (Data Entry)'!$A$3:$A$504,0),2),""))),"")))</f>
        <v/>
      </c>
      <c r="J416" s="89"/>
      <c r="K416" s="149" t="str">
        <f ca="1">IF(IFERROR(INDIRECT(CONCATENATE("'UNITCOST ITEMS (Data Entry)'!C",IFERROR(SUM(MATCH(A416,'UNITCOST ITEMS (Data Entry)'!$A$3:$A$504,0),2),""))),"")=0,"",IFERROR(INDIRECT(CONCATENATE("'UNITCOST ITEMS (Data Entry)'!C",IFERROR(SUM(MATCH(A416,'UNITCOST ITEMS (Data Entry)'!$A$3:$A$504,0),2),""))),""))</f>
        <v/>
      </c>
      <c r="L416" s="85" t="str">
        <f t="shared" ca="1" si="12"/>
        <v/>
      </c>
    </row>
    <row r="417" spans="1:12" s="72" customFormat="1" ht="15" customHeight="1" x14ac:dyDescent="0.25">
      <c r="A417" s="148">
        <f t="shared" si="13"/>
        <v>409</v>
      </c>
      <c r="B417" s="156" t="str">
        <f ca="1">IF(IFERROR(INDIRECT(CONCATENATE("'UNITCOST ITEMS (Data Entry)'!D",IFERROR(SUM(MATCH(A417,'UNITCOST ITEMS (Data Entry)'!$A$3:$A$504,0),2),""))),"")=0,"",IFERROR(INDIRECT(CONCATENATE("'UNITCOST ITEMS (Data Entry)'!D",IFERROR(SUM(MATCH(A417,'UNITCOST ITEMS (Data Entry)'!$A$3:$A$504,0),2),""))),""))</f>
        <v/>
      </c>
      <c r="C417" s="236" t="str">
        <f ca="1">IF(IFERROR(INDIRECT(CONCATENATE("'UNITCOST ITEMS (Data Entry)'!E",IFERROR(SUM(MATCH(A417,'UNITCOST ITEMS (Data Entry)'!$A$3:$A$504,0),2),""))),"")=0,"",IFERROR(INDIRECT(CONCATENATE("'UNITCOST ITEMS (Data Entry)'!E",IFERROR(SUM(MATCH(A417,'UNITCOST ITEMS (Data Entry)'!$A$3:$A$504,0),2),""))),""))</f>
        <v/>
      </c>
      <c r="D417" s="237"/>
      <c r="E417" s="159" t="str">
        <f ca="1">IF(IFERROR(INDIRECT(CONCATENATE("'UNITCOST ITEMS (Data Entry)'!F",IFERROR(SUM(MATCH(A417,'UNITCOST ITEMS (Data Entry)'!$A$3:$A$504,0),2),""))),"")=0,"",IFERROR(INDIRECT(CONCATENATE("'UNITCOST ITEMS (Data Entry)'!F",IFERROR(SUM(MATCH(A417,'UNITCOST ITEMS (Data Entry)'!$A$3:$A$504,0),2),""))),""))</f>
        <v/>
      </c>
      <c r="F417" s="159" t="str">
        <f ca="1">IF(IFERROR(INDIRECT(CONCATENATE("'UNITCOST ITEMS (Data Entry)'!G",IFERROR(SUM(MATCH(A417,'UNITCOST ITEMS (Data Entry)'!$A$3:$A$504,0),2),""))),"")=0,"",IFERROR(INDIRECT(CONCATENATE("'UNITCOST ITEMS (Data Entry)'!G",IFERROR(SUM(MATCH(A417,'UNITCOST ITEMS (Data Entry)'!$A$3:$A$504,0),2),""))),""))</f>
        <v/>
      </c>
      <c r="G417" s="152" t="str">
        <f ca="1">IF(IFERROR(INDIRECT(CONCATENATE("'UNITCOST ITEMS (Data Entry)'!H",IFERROR(SUM(MATCH(A417,'UNITCOST ITEMS (Data Entry)'!$A$3:$A$504,0),2),""))),"")=0,"",IFERROR(INDIRECT(CONCATENATE("'UNITCOST ITEMS (Data Entry)'!H",IFERROR(SUM(MATCH(A417,'UNITCOST ITEMS (Data Entry)'!$A$3:$A$504,0),2),""))),""))</f>
        <v/>
      </c>
      <c r="H417" s="152" t="str">
        <f ca="1">IF(IFERROR(INDIRECT(CONCATENATE("'UNITCOST ITEMS (Data Entry)'!I",IFERROR(SUM(MATCH(A417,'UNITCOST ITEMS (Data Entry)'!$A$3:$A$504,0),2),""))),"")=0,"",IFERROR(INDIRECT(CONCATENATE("'UNITCOST ITEMS (Data Entry)'!I",IFERROR(SUM(MATCH(A417,'UNITCOST ITEMS (Data Entry)'!$A$3:$A$504,0),2),""))),""))</f>
        <v/>
      </c>
      <c r="I417" s="153" t="str">
        <f ca="1">IF(K417=2,"",IF(IFERROR(INDIRECT(CONCATENATE("'UNITCOST ITEMS (Data Entry)'!J",IFERROR(SUM(MATCH(A417,'UNITCOST ITEMS (Data Entry)'!$A$3:$A$504,0),2),""))),"")=0,"",IFERROR(INDIRECT(CONCATENATE("'UNITCOST ITEMS (Data Entry)'!J",IFERROR(SUM(MATCH(A417,'UNITCOST ITEMS (Data Entry)'!$A$3:$A$504,0),2),""))),"")))</f>
        <v/>
      </c>
      <c r="J417" s="89"/>
      <c r="K417" s="149" t="str">
        <f ca="1">IF(IFERROR(INDIRECT(CONCATENATE("'UNITCOST ITEMS (Data Entry)'!C",IFERROR(SUM(MATCH(A417,'UNITCOST ITEMS (Data Entry)'!$A$3:$A$504,0),2),""))),"")=0,"",IFERROR(INDIRECT(CONCATENATE("'UNITCOST ITEMS (Data Entry)'!C",IFERROR(SUM(MATCH(A417,'UNITCOST ITEMS (Data Entry)'!$A$3:$A$504,0),2),""))),""))</f>
        <v/>
      </c>
      <c r="L417" s="85" t="str">
        <f t="shared" ca="1" si="12"/>
        <v/>
      </c>
    </row>
    <row r="418" spans="1:12" s="72" customFormat="1" ht="15" customHeight="1" x14ac:dyDescent="0.25">
      <c r="A418" s="148">
        <f t="shared" si="13"/>
        <v>410</v>
      </c>
      <c r="B418" s="156" t="str">
        <f ca="1">IF(IFERROR(INDIRECT(CONCATENATE("'UNITCOST ITEMS (Data Entry)'!D",IFERROR(SUM(MATCH(A418,'UNITCOST ITEMS (Data Entry)'!$A$3:$A$504,0),2),""))),"")=0,"",IFERROR(INDIRECT(CONCATENATE("'UNITCOST ITEMS (Data Entry)'!D",IFERROR(SUM(MATCH(A418,'UNITCOST ITEMS (Data Entry)'!$A$3:$A$504,0),2),""))),""))</f>
        <v/>
      </c>
      <c r="C418" s="236" t="str">
        <f ca="1">IF(IFERROR(INDIRECT(CONCATENATE("'UNITCOST ITEMS (Data Entry)'!E",IFERROR(SUM(MATCH(A418,'UNITCOST ITEMS (Data Entry)'!$A$3:$A$504,0),2),""))),"")=0,"",IFERROR(INDIRECT(CONCATENATE("'UNITCOST ITEMS (Data Entry)'!E",IFERROR(SUM(MATCH(A418,'UNITCOST ITEMS (Data Entry)'!$A$3:$A$504,0),2),""))),""))</f>
        <v/>
      </c>
      <c r="D418" s="237"/>
      <c r="E418" s="159" t="str">
        <f ca="1">IF(IFERROR(INDIRECT(CONCATENATE("'UNITCOST ITEMS (Data Entry)'!F",IFERROR(SUM(MATCH(A418,'UNITCOST ITEMS (Data Entry)'!$A$3:$A$504,0),2),""))),"")=0,"",IFERROR(INDIRECT(CONCATENATE("'UNITCOST ITEMS (Data Entry)'!F",IFERROR(SUM(MATCH(A418,'UNITCOST ITEMS (Data Entry)'!$A$3:$A$504,0),2),""))),""))</f>
        <v/>
      </c>
      <c r="F418" s="159" t="str">
        <f ca="1">IF(IFERROR(INDIRECT(CONCATENATE("'UNITCOST ITEMS (Data Entry)'!G",IFERROR(SUM(MATCH(A418,'UNITCOST ITEMS (Data Entry)'!$A$3:$A$504,0),2),""))),"")=0,"",IFERROR(INDIRECT(CONCATENATE("'UNITCOST ITEMS (Data Entry)'!G",IFERROR(SUM(MATCH(A418,'UNITCOST ITEMS (Data Entry)'!$A$3:$A$504,0),2),""))),""))</f>
        <v/>
      </c>
      <c r="G418" s="152" t="str">
        <f ca="1">IF(IFERROR(INDIRECT(CONCATENATE("'UNITCOST ITEMS (Data Entry)'!H",IFERROR(SUM(MATCH(A418,'UNITCOST ITEMS (Data Entry)'!$A$3:$A$504,0),2),""))),"")=0,"",IFERROR(INDIRECT(CONCATENATE("'UNITCOST ITEMS (Data Entry)'!H",IFERROR(SUM(MATCH(A418,'UNITCOST ITEMS (Data Entry)'!$A$3:$A$504,0),2),""))),""))</f>
        <v/>
      </c>
      <c r="H418" s="152" t="str">
        <f ca="1">IF(IFERROR(INDIRECT(CONCATENATE("'UNITCOST ITEMS (Data Entry)'!I",IFERROR(SUM(MATCH(A418,'UNITCOST ITEMS (Data Entry)'!$A$3:$A$504,0),2),""))),"")=0,"",IFERROR(INDIRECT(CONCATENATE("'UNITCOST ITEMS (Data Entry)'!I",IFERROR(SUM(MATCH(A418,'UNITCOST ITEMS (Data Entry)'!$A$3:$A$504,0),2),""))),""))</f>
        <v/>
      </c>
      <c r="I418" s="153" t="str">
        <f ca="1">IF(K418=2,"",IF(IFERROR(INDIRECT(CONCATENATE("'UNITCOST ITEMS (Data Entry)'!J",IFERROR(SUM(MATCH(A418,'UNITCOST ITEMS (Data Entry)'!$A$3:$A$504,0),2),""))),"")=0,"",IFERROR(INDIRECT(CONCATENATE("'UNITCOST ITEMS (Data Entry)'!J",IFERROR(SUM(MATCH(A418,'UNITCOST ITEMS (Data Entry)'!$A$3:$A$504,0),2),""))),"")))</f>
        <v/>
      </c>
      <c r="J418" s="89"/>
      <c r="K418" s="149" t="str">
        <f ca="1">IF(IFERROR(INDIRECT(CONCATENATE("'UNITCOST ITEMS (Data Entry)'!C",IFERROR(SUM(MATCH(A418,'UNITCOST ITEMS (Data Entry)'!$A$3:$A$504,0),2),""))),"")=0,"",IFERROR(INDIRECT(CONCATENATE("'UNITCOST ITEMS (Data Entry)'!C",IFERROR(SUM(MATCH(A418,'UNITCOST ITEMS (Data Entry)'!$A$3:$A$504,0),2),""))),""))</f>
        <v/>
      </c>
      <c r="L418" s="85" t="str">
        <f t="shared" ca="1" si="12"/>
        <v/>
      </c>
    </row>
    <row r="419" spans="1:12" s="72" customFormat="1" ht="15" customHeight="1" x14ac:dyDescent="0.25">
      <c r="A419" s="148">
        <f t="shared" si="13"/>
        <v>411</v>
      </c>
      <c r="B419" s="156" t="str">
        <f ca="1">IF(IFERROR(INDIRECT(CONCATENATE("'UNITCOST ITEMS (Data Entry)'!D",IFERROR(SUM(MATCH(A419,'UNITCOST ITEMS (Data Entry)'!$A$3:$A$504,0),2),""))),"")=0,"",IFERROR(INDIRECT(CONCATENATE("'UNITCOST ITEMS (Data Entry)'!D",IFERROR(SUM(MATCH(A419,'UNITCOST ITEMS (Data Entry)'!$A$3:$A$504,0),2),""))),""))</f>
        <v/>
      </c>
      <c r="C419" s="236" t="str">
        <f ca="1">IF(IFERROR(INDIRECT(CONCATENATE("'UNITCOST ITEMS (Data Entry)'!E",IFERROR(SUM(MATCH(A419,'UNITCOST ITEMS (Data Entry)'!$A$3:$A$504,0),2),""))),"")=0,"",IFERROR(INDIRECT(CONCATENATE("'UNITCOST ITEMS (Data Entry)'!E",IFERROR(SUM(MATCH(A419,'UNITCOST ITEMS (Data Entry)'!$A$3:$A$504,0),2),""))),""))</f>
        <v/>
      </c>
      <c r="D419" s="237"/>
      <c r="E419" s="159" t="str">
        <f ca="1">IF(IFERROR(INDIRECT(CONCATENATE("'UNITCOST ITEMS (Data Entry)'!F",IFERROR(SUM(MATCH(A419,'UNITCOST ITEMS (Data Entry)'!$A$3:$A$504,0),2),""))),"")=0,"",IFERROR(INDIRECT(CONCATENATE("'UNITCOST ITEMS (Data Entry)'!F",IFERROR(SUM(MATCH(A419,'UNITCOST ITEMS (Data Entry)'!$A$3:$A$504,0),2),""))),""))</f>
        <v/>
      </c>
      <c r="F419" s="159" t="str">
        <f ca="1">IF(IFERROR(INDIRECT(CONCATENATE("'UNITCOST ITEMS (Data Entry)'!G",IFERROR(SUM(MATCH(A419,'UNITCOST ITEMS (Data Entry)'!$A$3:$A$504,0),2),""))),"")=0,"",IFERROR(INDIRECT(CONCATENATE("'UNITCOST ITEMS (Data Entry)'!G",IFERROR(SUM(MATCH(A419,'UNITCOST ITEMS (Data Entry)'!$A$3:$A$504,0),2),""))),""))</f>
        <v/>
      </c>
      <c r="G419" s="152" t="str">
        <f ca="1">IF(IFERROR(INDIRECT(CONCATENATE("'UNITCOST ITEMS (Data Entry)'!H",IFERROR(SUM(MATCH(A419,'UNITCOST ITEMS (Data Entry)'!$A$3:$A$504,0),2),""))),"")=0,"",IFERROR(INDIRECT(CONCATENATE("'UNITCOST ITEMS (Data Entry)'!H",IFERROR(SUM(MATCH(A419,'UNITCOST ITEMS (Data Entry)'!$A$3:$A$504,0),2),""))),""))</f>
        <v/>
      </c>
      <c r="H419" s="152" t="str">
        <f ca="1">IF(IFERROR(INDIRECT(CONCATENATE("'UNITCOST ITEMS (Data Entry)'!I",IFERROR(SUM(MATCH(A419,'UNITCOST ITEMS (Data Entry)'!$A$3:$A$504,0),2),""))),"")=0,"",IFERROR(INDIRECT(CONCATENATE("'UNITCOST ITEMS (Data Entry)'!I",IFERROR(SUM(MATCH(A419,'UNITCOST ITEMS (Data Entry)'!$A$3:$A$504,0),2),""))),""))</f>
        <v/>
      </c>
      <c r="I419" s="153" t="str">
        <f ca="1">IF(K419=2,"",IF(IFERROR(INDIRECT(CONCATENATE("'UNITCOST ITEMS (Data Entry)'!J",IFERROR(SUM(MATCH(A419,'UNITCOST ITEMS (Data Entry)'!$A$3:$A$504,0),2),""))),"")=0,"",IFERROR(INDIRECT(CONCATENATE("'UNITCOST ITEMS (Data Entry)'!J",IFERROR(SUM(MATCH(A419,'UNITCOST ITEMS (Data Entry)'!$A$3:$A$504,0),2),""))),"")))</f>
        <v/>
      </c>
      <c r="J419" s="89"/>
      <c r="K419" s="149" t="str">
        <f ca="1">IF(IFERROR(INDIRECT(CONCATENATE("'UNITCOST ITEMS (Data Entry)'!C",IFERROR(SUM(MATCH(A419,'UNITCOST ITEMS (Data Entry)'!$A$3:$A$504,0),2),""))),"")=0,"",IFERROR(INDIRECT(CONCATENATE("'UNITCOST ITEMS (Data Entry)'!C",IFERROR(SUM(MATCH(A419,'UNITCOST ITEMS (Data Entry)'!$A$3:$A$504,0),2),""))),""))</f>
        <v/>
      </c>
      <c r="L419" s="85" t="str">
        <f t="shared" ca="1" si="12"/>
        <v/>
      </c>
    </row>
    <row r="420" spans="1:12" s="72" customFormat="1" ht="15" customHeight="1" x14ac:dyDescent="0.25">
      <c r="A420" s="148">
        <f t="shared" si="13"/>
        <v>412</v>
      </c>
      <c r="B420" s="156" t="str">
        <f ca="1">IF(IFERROR(INDIRECT(CONCATENATE("'UNITCOST ITEMS (Data Entry)'!D",IFERROR(SUM(MATCH(A420,'UNITCOST ITEMS (Data Entry)'!$A$3:$A$504,0),2),""))),"")=0,"",IFERROR(INDIRECT(CONCATENATE("'UNITCOST ITEMS (Data Entry)'!D",IFERROR(SUM(MATCH(A420,'UNITCOST ITEMS (Data Entry)'!$A$3:$A$504,0),2),""))),""))</f>
        <v/>
      </c>
      <c r="C420" s="236" t="str">
        <f ca="1">IF(IFERROR(INDIRECT(CONCATENATE("'UNITCOST ITEMS (Data Entry)'!E",IFERROR(SUM(MATCH(A420,'UNITCOST ITEMS (Data Entry)'!$A$3:$A$504,0),2),""))),"")=0,"",IFERROR(INDIRECT(CONCATENATE("'UNITCOST ITEMS (Data Entry)'!E",IFERROR(SUM(MATCH(A420,'UNITCOST ITEMS (Data Entry)'!$A$3:$A$504,0),2),""))),""))</f>
        <v/>
      </c>
      <c r="D420" s="237"/>
      <c r="E420" s="159" t="str">
        <f ca="1">IF(IFERROR(INDIRECT(CONCATENATE("'UNITCOST ITEMS (Data Entry)'!F",IFERROR(SUM(MATCH(A420,'UNITCOST ITEMS (Data Entry)'!$A$3:$A$504,0),2),""))),"")=0,"",IFERROR(INDIRECT(CONCATENATE("'UNITCOST ITEMS (Data Entry)'!F",IFERROR(SUM(MATCH(A420,'UNITCOST ITEMS (Data Entry)'!$A$3:$A$504,0),2),""))),""))</f>
        <v/>
      </c>
      <c r="F420" s="159" t="str">
        <f ca="1">IF(IFERROR(INDIRECT(CONCATENATE("'UNITCOST ITEMS (Data Entry)'!G",IFERROR(SUM(MATCH(A420,'UNITCOST ITEMS (Data Entry)'!$A$3:$A$504,0),2),""))),"")=0,"",IFERROR(INDIRECT(CONCATENATE("'UNITCOST ITEMS (Data Entry)'!G",IFERROR(SUM(MATCH(A420,'UNITCOST ITEMS (Data Entry)'!$A$3:$A$504,0),2),""))),""))</f>
        <v/>
      </c>
      <c r="G420" s="152" t="str">
        <f ca="1">IF(IFERROR(INDIRECT(CONCATENATE("'UNITCOST ITEMS (Data Entry)'!H",IFERROR(SUM(MATCH(A420,'UNITCOST ITEMS (Data Entry)'!$A$3:$A$504,0),2),""))),"")=0,"",IFERROR(INDIRECT(CONCATENATE("'UNITCOST ITEMS (Data Entry)'!H",IFERROR(SUM(MATCH(A420,'UNITCOST ITEMS (Data Entry)'!$A$3:$A$504,0),2),""))),""))</f>
        <v/>
      </c>
      <c r="H420" s="152" t="str">
        <f ca="1">IF(IFERROR(INDIRECT(CONCATENATE("'UNITCOST ITEMS (Data Entry)'!I",IFERROR(SUM(MATCH(A420,'UNITCOST ITEMS (Data Entry)'!$A$3:$A$504,0),2),""))),"")=0,"",IFERROR(INDIRECT(CONCATENATE("'UNITCOST ITEMS (Data Entry)'!I",IFERROR(SUM(MATCH(A420,'UNITCOST ITEMS (Data Entry)'!$A$3:$A$504,0),2),""))),""))</f>
        <v/>
      </c>
      <c r="I420" s="153" t="str">
        <f ca="1">IF(K420=2,"",IF(IFERROR(INDIRECT(CONCATENATE("'UNITCOST ITEMS (Data Entry)'!J",IFERROR(SUM(MATCH(A420,'UNITCOST ITEMS (Data Entry)'!$A$3:$A$504,0),2),""))),"")=0,"",IFERROR(INDIRECT(CONCATENATE("'UNITCOST ITEMS (Data Entry)'!J",IFERROR(SUM(MATCH(A420,'UNITCOST ITEMS (Data Entry)'!$A$3:$A$504,0),2),""))),"")))</f>
        <v/>
      </c>
      <c r="J420" s="89"/>
      <c r="K420" s="149" t="str">
        <f ca="1">IF(IFERROR(INDIRECT(CONCATENATE("'UNITCOST ITEMS (Data Entry)'!C",IFERROR(SUM(MATCH(A420,'UNITCOST ITEMS (Data Entry)'!$A$3:$A$504,0),2),""))),"")=0,"",IFERROR(INDIRECT(CONCATENATE("'UNITCOST ITEMS (Data Entry)'!C",IFERROR(SUM(MATCH(A420,'UNITCOST ITEMS (Data Entry)'!$A$3:$A$504,0),2),""))),""))</f>
        <v/>
      </c>
      <c r="L420" s="85" t="str">
        <f t="shared" ca="1" si="12"/>
        <v/>
      </c>
    </row>
    <row r="421" spans="1:12" s="72" customFormat="1" ht="15" customHeight="1" x14ac:dyDescent="0.25">
      <c r="A421" s="148">
        <f t="shared" si="13"/>
        <v>413</v>
      </c>
      <c r="B421" s="156" t="str">
        <f ca="1">IF(IFERROR(INDIRECT(CONCATENATE("'UNITCOST ITEMS (Data Entry)'!D",IFERROR(SUM(MATCH(A421,'UNITCOST ITEMS (Data Entry)'!$A$3:$A$504,0),2),""))),"")=0,"",IFERROR(INDIRECT(CONCATENATE("'UNITCOST ITEMS (Data Entry)'!D",IFERROR(SUM(MATCH(A421,'UNITCOST ITEMS (Data Entry)'!$A$3:$A$504,0),2),""))),""))</f>
        <v/>
      </c>
      <c r="C421" s="236" t="str">
        <f ca="1">IF(IFERROR(INDIRECT(CONCATENATE("'UNITCOST ITEMS (Data Entry)'!E",IFERROR(SUM(MATCH(A421,'UNITCOST ITEMS (Data Entry)'!$A$3:$A$504,0),2),""))),"")=0,"",IFERROR(INDIRECT(CONCATENATE("'UNITCOST ITEMS (Data Entry)'!E",IFERROR(SUM(MATCH(A421,'UNITCOST ITEMS (Data Entry)'!$A$3:$A$504,0),2),""))),""))</f>
        <v/>
      </c>
      <c r="D421" s="237"/>
      <c r="E421" s="159" t="str">
        <f ca="1">IF(IFERROR(INDIRECT(CONCATENATE("'UNITCOST ITEMS (Data Entry)'!F",IFERROR(SUM(MATCH(A421,'UNITCOST ITEMS (Data Entry)'!$A$3:$A$504,0),2),""))),"")=0,"",IFERROR(INDIRECT(CONCATENATE("'UNITCOST ITEMS (Data Entry)'!F",IFERROR(SUM(MATCH(A421,'UNITCOST ITEMS (Data Entry)'!$A$3:$A$504,0),2),""))),""))</f>
        <v/>
      </c>
      <c r="F421" s="159" t="str">
        <f ca="1">IF(IFERROR(INDIRECT(CONCATENATE("'UNITCOST ITEMS (Data Entry)'!G",IFERROR(SUM(MATCH(A421,'UNITCOST ITEMS (Data Entry)'!$A$3:$A$504,0),2),""))),"")=0,"",IFERROR(INDIRECT(CONCATENATE("'UNITCOST ITEMS (Data Entry)'!G",IFERROR(SUM(MATCH(A421,'UNITCOST ITEMS (Data Entry)'!$A$3:$A$504,0),2),""))),""))</f>
        <v/>
      </c>
      <c r="G421" s="152" t="str">
        <f ca="1">IF(IFERROR(INDIRECT(CONCATENATE("'UNITCOST ITEMS (Data Entry)'!H",IFERROR(SUM(MATCH(A421,'UNITCOST ITEMS (Data Entry)'!$A$3:$A$504,0),2),""))),"")=0,"",IFERROR(INDIRECT(CONCATENATE("'UNITCOST ITEMS (Data Entry)'!H",IFERROR(SUM(MATCH(A421,'UNITCOST ITEMS (Data Entry)'!$A$3:$A$504,0),2),""))),""))</f>
        <v/>
      </c>
      <c r="H421" s="152" t="str">
        <f ca="1">IF(IFERROR(INDIRECT(CONCATENATE("'UNITCOST ITEMS (Data Entry)'!I",IFERROR(SUM(MATCH(A421,'UNITCOST ITEMS (Data Entry)'!$A$3:$A$504,0),2),""))),"")=0,"",IFERROR(INDIRECT(CONCATENATE("'UNITCOST ITEMS (Data Entry)'!I",IFERROR(SUM(MATCH(A421,'UNITCOST ITEMS (Data Entry)'!$A$3:$A$504,0),2),""))),""))</f>
        <v/>
      </c>
      <c r="I421" s="153" t="str">
        <f ca="1">IF(K421=2,"",IF(IFERROR(INDIRECT(CONCATENATE("'UNITCOST ITEMS (Data Entry)'!J",IFERROR(SUM(MATCH(A421,'UNITCOST ITEMS (Data Entry)'!$A$3:$A$504,0),2),""))),"")=0,"",IFERROR(INDIRECT(CONCATENATE("'UNITCOST ITEMS (Data Entry)'!J",IFERROR(SUM(MATCH(A421,'UNITCOST ITEMS (Data Entry)'!$A$3:$A$504,0),2),""))),"")))</f>
        <v/>
      </c>
      <c r="J421" s="89"/>
      <c r="K421" s="149" t="str">
        <f ca="1">IF(IFERROR(INDIRECT(CONCATENATE("'UNITCOST ITEMS (Data Entry)'!C",IFERROR(SUM(MATCH(A421,'UNITCOST ITEMS (Data Entry)'!$A$3:$A$504,0),2),""))),"")=0,"",IFERROR(INDIRECT(CONCATENATE("'UNITCOST ITEMS (Data Entry)'!C",IFERROR(SUM(MATCH(A421,'UNITCOST ITEMS (Data Entry)'!$A$3:$A$504,0),2),""))),""))</f>
        <v/>
      </c>
      <c r="L421" s="85" t="str">
        <f t="shared" ca="1" si="12"/>
        <v/>
      </c>
    </row>
    <row r="422" spans="1:12" s="72" customFormat="1" ht="15" customHeight="1" x14ac:dyDescent="0.25">
      <c r="A422" s="148">
        <f t="shared" si="13"/>
        <v>414</v>
      </c>
      <c r="B422" s="156" t="str">
        <f ca="1">IF(IFERROR(INDIRECT(CONCATENATE("'UNITCOST ITEMS (Data Entry)'!D",IFERROR(SUM(MATCH(A422,'UNITCOST ITEMS (Data Entry)'!$A$3:$A$504,0),2),""))),"")=0,"",IFERROR(INDIRECT(CONCATENATE("'UNITCOST ITEMS (Data Entry)'!D",IFERROR(SUM(MATCH(A422,'UNITCOST ITEMS (Data Entry)'!$A$3:$A$504,0),2),""))),""))</f>
        <v/>
      </c>
      <c r="C422" s="236" t="str">
        <f ca="1">IF(IFERROR(INDIRECT(CONCATENATE("'UNITCOST ITEMS (Data Entry)'!E",IFERROR(SUM(MATCH(A422,'UNITCOST ITEMS (Data Entry)'!$A$3:$A$504,0),2),""))),"")=0,"",IFERROR(INDIRECT(CONCATENATE("'UNITCOST ITEMS (Data Entry)'!E",IFERROR(SUM(MATCH(A422,'UNITCOST ITEMS (Data Entry)'!$A$3:$A$504,0),2),""))),""))</f>
        <v/>
      </c>
      <c r="D422" s="237"/>
      <c r="E422" s="159" t="str">
        <f ca="1">IF(IFERROR(INDIRECT(CONCATENATE("'UNITCOST ITEMS (Data Entry)'!F",IFERROR(SUM(MATCH(A422,'UNITCOST ITEMS (Data Entry)'!$A$3:$A$504,0),2),""))),"")=0,"",IFERROR(INDIRECT(CONCATENATE("'UNITCOST ITEMS (Data Entry)'!F",IFERROR(SUM(MATCH(A422,'UNITCOST ITEMS (Data Entry)'!$A$3:$A$504,0),2),""))),""))</f>
        <v/>
      </c>
      <c r="F422" s="159" t="str">
        <f ca="1">IF(IFERROR(INDIRECT(CONCATENATE("'UNITCOST ITEMS (Data Entry)'!G",IFERROR(SUM(MATCH(A422,'UNITCOST ITEMS (Data Entry)'!$A$3:$A$504,0),2),""))),"")=0,"",IFERROR(INDIRECT(CONCATENATE("'UNITCOST ITEMS (Data Entry)'!G",IFERROR(SUM(MATCH(A422,'UNITCOST ITEMS (Data Entry)'!$A$3:$A$504,0),2),""))),""))</f>
        <v/>
      </c>
      <c r="G422" s="152" t="str">
        <f ca="1">IF(IFERROR(INDIRECT(CONCATENATE("'UNITCOST ITEMS (Data Entry)'!H",IFERROR(SUM(MATCH(A422,'UNITCOST ITEMS (Data Entry)'!$A$3:$A$504,0),2),""))),"")=0,"",IFERROR(INDIRECT(CONCATENATE("'UNITCOST ITEMS (Data Entry)'!H",IFERROR(SUM(MATCH(A422,'UNITCOST ITEMS (Data Entry)'!$A$3:$A$504,0),2),""))),""))</f>
        <v/>
      </c>
      <c r="H422" s="152" t="str">
        <f ca="1">IF(IFERROR(INDIRECT(CONCATENATE("'UNITCOST ITEMS (Data Entry)'!I",IFERROR(SUM(MATCH(A422,'UNITCOST ITEMS (Data Entry)'!$A$3:$A$504,0),2),""))),"")=0,"",IFERROR(INDIRECT(CONCATENATE("'UNITCOST ITEMS (Data Entry)'!I",IFERROR(SUM(MATCH(A422,'UNITCOST ITEMS (Data Entry)'!$A$3:$A$504,0),2),""))),""))</f>
        <v/>
      </c>
      <c r="I422" s="153" t="str">
        <f ca="1">IF(K422=2,"",IF(IFERROR(INDIRECT(CONCATENATE("'UNITCOST ITEMS (Data Entry)'!J",IFERROR(SUM(MATCH(A422,'UNITCOST ITEMS (Data Entry)'!$A$3:$A$504,0),2),""))),"")=0,"",IFERROR(INDIRECT(CONCATENATE("'UNITCOST ITEMS (Data Entry)'!J",IFERROR(SUM(MATCH(A422,'UNITCOST ITEMS (Data Entry)'!$A$3:$A$504,0),2),""))),"")))</f>
        <v/>
      </c>
      <c r="J422" s="89"/>
      <c r="K422" s="149" t="str">
        <f ca="1">IF(IFERROR(INDIRECT(CONCATENATE("'UNITCOST ITEMS (Data Entry)'!C",IFERROR(SUM(MATCH(A422,'UNITCOST ITEMS (Data Entry)'!$A$3:$A$504,0),2),""))),"")=0,"",IFERROR(INDIRECT(CONCATENATE("'UNITCOST ITEMS (Data Entry)'!C",IFERROR(SUM(MATCH(A422,'UNITCOST ITEMS (Data Entry)'!$A$3:$A$504,0),2),""))),""))</f>
        <v/>
      </c>
      <c r="L422" s="85" t="str">
        <f t="shared" ca="1" si="12"/>
        <v/>
      </c>
    </row>
    <row r="423" spans="1:12" s="72" customFormat="1" ht="15" customHeight="1" x14ac:dyDescent="0.25">
      <c r="A423" s="148">
        <f t="shared" si="13"/>
        <v>415</v>
      </c>
      <c r="B423" s="156" t="str">
        <f ca="1">IF(IFERROR(INDIRECT(CONCATENATE("'UNITCOST ITEMS (Data Entry)'!D",IFERROR(SUM(MATCH(A423,'UNITCOST ITEMS (Data Entry)'!$A$3:$A$504,0),2),""))),"")=0,"",IFERROR(INDIRECT(CONCATENATE("'UNITCOST ITEMS (Data Entry)'!D",IFERROR(SUM(MATCH(A423,'UNITCOST ITEMS (Data Entry)'!$A$3:$A$504,0),2),""))),""))</f>
        <v/>
      </c>
      <c r="C423" s="236" t="str">
        <f ca="1">IF(IFERROR(INDIRECT(CONCATENATE("'UNITCOST ITEMS (Data Entry)'!E",IFERROR(SUM(MATCH(A423,'UNITCOST ITEMS (Data Entry)'!$A$3:$A$504,0),2),""))),"")=0,"",IFERROR(INDIRECT(CONCATENATE("'UNITCOST ITEMS (Data Entry)'!E",IFERROR(SUM(MATCH(A423,'UNITCOST ITEMS (Data Entry)'!$A$3:$A$504,0),2),""))),""))</f>
        <v/>
      </c>
      <c r="D423" s="237"/>
      <c r="E423" s="159" t="str">
        <f ca="1">IF(IFERROR(INDIRECT(CONCATENATE("'UNITCOST ITEMS (Data Entry)'!F",IFERROR(SUM(MATCH(A423,'UNITCOST ITEMS (Data Entry)'!$A$3:$A$504,0),2),""))),"")=0,"",IFERROR(INDIRECT(CONCATENATE("'UNITCOST ITEMS (Data Entry)'!F",IFERROR(SUM(MATCH(A423,'UNITCOST ITEMS (Data Entry)'!$A$3:$A$504,0),2),""))),""))</f>
        <v/>
      </c>
      <c r="F423" s="159" t="str">
        <f ca="1">IF(IFERROR(INDIRECT(CONCATENATE("'UNITCOST ITEMS (Data Entry)'!G",IFERROR(SUM(MATCH(A423,'UNITCOST ITEMS (Data Entry)'!$A$3:$A$504,0),2),""))),"")=0,"",IFERROR(INDIRECT(CONCATENATE("'UNITCOST ITEMS (Data Entry)'!G",IFERROR(SUM(MATCH(A423,'UNITCOST ITEMS (Data Entry)'!$A$3:$A$504,0),2),""))),""))</f>
        <v/>
      </c>
      <c r="G423" s="152" t="str">
        <f ca="1">IF(IFERROR(INDIRECT(CONCATENATE("'UNITCOST ITEMS (Data Entry)'!H",IFERROR(SUM(MATCH(A423,'UNITCOST ITEMS (Data Entry)'!$A$3:$A$504,0),2),""))),"")=0,"",IFERROR(INDIRECT(CONCATENATE("'UNITCOST ITEMS (Data Entry)'!H",IFERROR(SUM(MATCH(A423,'UNITCOST ITEMS (Data Entry)'!$A$3:$A$504,0),2),""))),""))</f>
        <v/>
      </c>
      <c r="H423" s="152" t="str">
        <f ca="1">IF(IFERROR(INDIRECT(CONCATENATE("'UNITCOST ITEMS (Data Entry)'!I",IFERROR(SUM(MATCH(A423,'UNITCOST ITEMS (Data Entry)'!$A$3:$A$504,0),2),""))),"")=0,"",IFERROR(INDIRECT(CONCATENATE("'UNITCOST ITEMS (Data Entry)'!I",IFERROR(SUM(MATCH(A423,'UNITCOST ITEMS (Data Entry)'!$A$3:$A$504,0),2),""))),""))</f>
        <v/>
      </c>
      <c r="I423" s="153" t="str">
        <f ca="1">IF(K423=2,"",IF(IFERROR(INDIRECT(CONCATENATE("'UNITCOST ITEMS (Data Entry)'!J",IFERROR(SUM(MATCH(A423,'UNITCOST ITEMS (Data Entry)'!$A$3:$A$504,0),2),""))),"")=0,"",IFERROR(INDIRECT(CONCATENATE("'UNITCOST ITEMS (Data Entry)'!J",IFERROR(SUM(MATCH(A423,'UNITCOST ITEMS (Data Entry)'!$A$3:$A$504,0),2),""))),"")))</f>
        <v/>
      </c>
      <c r="J423" s="89"/>
      <c r="K423" s="149" t="str">
        <f ca="1">IF(IFERROR(INDIRECT(CONCATENATE("'UNITCOST ITEMS (Data Entry)'!C",IFERROR(SUM(MATCH(A423,'UNITCOST ITEMS (Data Entry)'!$A$3:$A$504,0),2),""))),"")=0,"",IFERROR(INDIRECT(CONCATENATE("'UNITCOST ITEMS (Data Entry)'!C",IFERROR(SUM(MATCH(A423,'UNITCOST ITEMS (Data Entry)'!$A$3:$A$504,0),2),""))),""))</f>
        <v/>
      </c>
      <c r="L423" s="85" t="str">
        <f t="shared" ca="1" si="12"/>
        <v/>
      </c>
    </row>
    <row r="424" spans="1:12" s="72" customFormat="1" ht="15" customHeight="1" x14ac:dyDescent="0.25">
      <c r="A424" s="148">
        <f t="shared" si="13"/>
        <v>416</v>
      </c>
      <c r="B424" s="156" t="str">
        <f ca="1">IF(IFERROR(INDIRECT(CONCATENATE("'UNITCOST ITEMS (Data Entry)'!D",IFERROR(SUM(MATCH(A424,'UNITCOST ITEMS (Data Entry)'!$A$3:$A$504,0),2),""))),"")=0,"",IFERROR(INDIRECT(CONCATENATE("'UNITCOST ITEMS (Data Entry)'!D",IFERROR(SUM(MATCH(A424,'UNITCOST ITEMS (Data Entry)'!$A$3:$A$504,0),2),""))),""))</f>
        <v/>
      </c>
      <c r="C424" s="236" t="str">
        <f ca="1">IF(IFERROR(INDIRECT(CONCATENATE("'UNITCOST ITEMS (Data Entry)'!E",IFERROR(SUM(MATCH(A424,'UNITCOST ITEMS (Data Entry)'!$A$3:$A$504,0),2),""))),"")=0,"",IFERROR(INDIRECT(CONCATENATE("'UNITCOST ITEMS (Data Entry)'!E",IFERROR(SUM(MATCH(A424,'UNITCOST ITEMS (Data Entry)'!$A$3:$A$504,0),2),""))),""))</f>
        <v/>
      </c>
      <c r="D424" s="237"/>
      <c r="E424" s="159" t="str">
        <f ca="1">IF(IFERROR(INDIRECT(CONCATENATE("'UNITCOST ITEMS (Data Entry)'!F",IFERROR(SUM(MATCH(A424,'UNITCOST ITEMS (Data Entry)'!$A$3:$A$504,0),2),""))),"")=0,"",IFERROR(INDIRECT(CONCATENATE("'UNITCOST ITEMS (Data Entry)'!F",IFERROR(SUM(MATCH(A424,'UNITCOST ITEMS (Data Entry)'!$A$3:$A$504,0),2),""))),""))</f>
        <v/>
      </c>
      <c r="F424" s="159" t="str">
        <f ca="1">IF(IFERROR(INDIRECT(CONCATENATE("'UNITCOST ITEMS (Data Entry)'!G",IFERROR(SUM(MATCH(A424,'UNITCOST ITEMS (Data Entry)'!$A$3:$A$504,0),2),""))),"")=0,"",IFERROR(INDIRECT(CONCATENATE("'UNITCOST ITEMS (Data Entry)'!G",IFERROR(SUM(MATCH(A424,'UNITCOST ITEMS (Data Entry)'!$A$3:$A$504,0),2),""))),""))</f>
        <v/>
      </c>
      <c r="G424" s="152" t="str">
        <f ca="1">IF(IFERROR(INDIRECT(CONCATENATE("'UNITCOST ITEMS (Data Entry)'!H",IFERROR(SUM(MATCH(A424,'UNITCOST ITEMS (Data Entry)'!$A$3:$A$504,0),2),""))),"")=0,"",IFERROR(INDIRECT(CONCATENATE("'UNITCOST ITEMS (Data Entry)'!H",IFERROR(SUM(MATCH(A424,'UNITCOST ITEMS (Data Entry)'!$A$3:$A$504,0),2),""))),""))</f>
        <v/>
      </c>
      <c r="H424" s="152" t="str">
        <f ca="1">IF(IFERROR(INDIRECT(CONCATENATE("'UNITCOST ITEMS (Data Entry)'!I",IFERROR(SUM(MATCH(A424,'UNITCOST ITEMS (Data Entry)'!$A$3:$A$504,0),2),""))),"")=0,"",IFERROR(INDIRECT(CONCATENATE("'UNITCOST ITEMS (Data Entry)'!I",IFERROR(SUM(MATCH(A424,'UNITCOST ITEMS (Data Entry)'!$A$3:$A$504,0),2),""))),""))</f>
        <v/>
      </c>
      <c r="I424" s="153" t="str">
        <f ca="1">IF(K424=2,"",IF(IFERROR(INDIRECT(CONCATENATE("'UNITCOST ITEMS (Data Entry)'!J",IFERROR(SUM(MATCH(A424,'UNITCOST ITEMS (Data Entry)'!$A$3:$A$504,0),2),""))),"")=0,"",IFERROR(INDIRECT(CONCATENATE("'UNITCOST ITEMS (Data Entry)'!J",IFERROR(SUM(MATCH(A424,'UNITCOST ITEMS (Data Entry)'!$A$3:$A$504,0),2),""))),"")))</f>
        <v/>
      </c>
      <c r="J424" s="89"/>
      <c r="K424" s="149" t="str">
        <f ca="1">IF(IFERROR(INDIRECT(CONCATENATE("'UNITCOST ITEMS (Data Entry)'!C",IFERROR(SUM(MATCH(A424,'UNITCOST ITEMS (Data Entry)'!$A$3:$A$504,0),2),""))),"")=0,"",IFERROR(INDIRECT(CONCATENATE("'UNITCOST ITEMS (Data Entry)'!C",IFERROR(SUM(MATCH(A424,'UNITCOST ITEMS (Data Entry)'!$A$3:$A$504,0),2),""))),""))</f>
        <v/>
      </c>
      <c r="L424" s="85" t="str">
        <f t="shared" ca="1" si="12"/>
        <v/>
      </c>
    </row>
    <row r="425" spans="1:12" s="72" customFormat="1" ht="15" customHeight="1" x14ac:dyDescent="0.25">
      <c r="A425" s="148">
        <f t="shared" si="13"/>
        <v>417</v>
      </c>
      <c r="B425" s="156" t="str">
        <f ca="1">IF(IFERROR(INDIRECT(CONCATENATE("'UNITCOST ITEMS (Data Entry)'!D",IFERROR(SUM(MATCH(A425,'UNITCOST ITEMS (Data Entry)'!$A$3:$A$504,0),2),""))),"")=0,"",IFERROR(INDIRECT(CONCATENATE("'UNITCOST ITEMS (Data Entry)'!D",IFERROR(SUM(MATCH(A425,'UNITCOST ITEMS (Data Entry)'!$A$3:$A$504,0),2),""))),""))</f>
        <v/>
      </c>
      <c r="C425" s="236" t="str">
        <f ca="1">IF(IFERROR(INDIRECT(CONCATENATE("'UNITCOST ITEMS (Data Entry)'!E",IFERROR(SUM(MATCH(A425,'UNITCOST ITEMS (Data Entry)'!$A$3:$A$504,0),2),""))),"")=0,"",IFERROR(INDIRECT(CONCATENATE("'UNITCOST ITEMS (Data Entry)'!E",IFERROR(SUM(MATCH(A425,'UNITCOST ITEMS (Data Entry)'!$A$3:$A$504,0),2),""))),""))</f>
        <v/>
      </c>
      <c r="D425" s="237"/>
      <c r="E425" s="159" t="str">
        <f ca="1">IF(IFERROR(INDIRECT(CONCATENATE("'UNITCOST ITEMS (Data Entry)'!F",IFERROR(SUM(MATCH(A425,'UNITCOST ITEMS (Data Entry)'!$A$3:$A$504,0),2),""))),"")=0,"",IFERROR(INDIRECT(CONCATENATE("'UNITCOST ITEMS (Data Entry)'!F",IFERROR(SUM(MATCH(A425,'UNITCOST ITEMS (Data Entry)'!$A$3:$A$504,0),2),""))),""))</f>
        <v/>
      </c>
      <c r="F425" s="159" t="str">
        <f ca="1">IF(IFERROR(INDIRECT(CONCATENATE("'UNITCOST ITEMS (Data Entry)'!G",IFERROR(SUM(MATCH(A425,'UNITCOST ITEMS (Data Entry)'!$A$3:$A$504,0),2),""))),"")=0,"",IFERROR(INDIRECT(CONCATENATE("'UNITCOST ITEMS (Data Entry)'!G",IFERROR(SUM(MATCH(A425,'UNITCOST ITEMS (Data Entry)'!$A$3:$A$504,0),2),""))),""))</f>
        <v/>
      </c>
      <c r="G425" s="152" t="str">
        <f ca="1">IF(IFERROR(INDIRECT(CONCATENATE("'UNITCOST ITEMS (Data Entry)'!H",IFERROR(SUM(MATCH(A425,'UNITCOST ITEMS (Data Entry)'!$A$3:$A$504,0),2),""))),"")=0,"",IFERROR(INDIRECT(CONCATENATE("'UNITCOST ITEMS (Data Entry)'!H",IFERROR(SUM(MATCH(A425,'UNITCOST ITEMS (Data Entry)'!$A$3:$A$504,0),2),""))),""))</f>
        <v/>
      </c>
      <c r="H425" s="152" t="str">
        <f ca="1">IF(IFERROR(INDIRECT(CONCATENATE("'UNITCOST ITEMS (Data Entry)'!I",IFERROR(SUM(MATCH(A425,'UNITCOST ITEMS (Data Entry)'!$A$3:$A$504,0),2),""))),"")=0,"",IFERROR(INDIRECT(CONCATENATE("'UNITCOST ITEMS (Data Entry)'!I",IFERROR(SUM(MATCH(A425,'UNITCOST ITEMS (Data Entry)'!$A$3:$A$504,0),2),""))),""))</f>
        <v/>
      </c>
      <c r="I425" s="153" t="str">
        <f ca="1">IF(K425=2,"",IF(IFERROR(INDIRECT(CONCATENATE("'UNITCOST ITEMS (Data Entry)'!J",IFERROR(SUM(MATCH(A425,'UNITCOST ITEMS (Data Entry)'!$A$3:$A$504,0),2),""))),"")=0,"",IFERROR(INDIRECT(CONCATENATE("'UNITCOST ITEMS (Data Entry)'!J",IFERROR(SUM(MATCH(A425,'UNITCOST ITEMS (Data Entry)'!$A$3:$A$504,0),2),""))),"")))</f>
        <v/>
      </c>
      <c r="J425" s="89"/>
      <c r="K425" s="149" t="str">
        <f ca="1">IF(IFERROR(INDIRECT(CONCATENATE("'UNITCOST ITEMS (Data Entry)'!C",IFERROR(SUM(MATCH(A425,'UNITCOST ITEMS (Data Entry)'!$A$3:$A$504,0),2),""))),"")=0,"",IFERROR(INDIRECT(CONCATENATE("'UNITCOST ITEMS (Data Entry)'!C",IFERROR(SUM(MATCH(A425,'UNITCOST ITEMS (Data Entry)'!$A$3:$A$504,0),2),""))),""))</f>
        <v/>
      </c>
      <c r="L425" s="85" t="str">
        <f t="shared" ca="1" si="12"/>
        <v/>
      </c>
    </row>
    <row r="426" spans="1:12" s="72" customFormat="1" ht="15" customHeight="1" x14ac:dyDescent="0.25">
      <c r="A426" s="148">
        <f t="shared" si="13"/>
        <v>418</v>
      </c>
      <c r="B426" s="156" t="str">
        <f ca="1">IF(IFERROR(INDIRECT(CONCATENATE("'UNITCOST ITEMS (Data Entry)'!D",IFERROR(SUM(MATCH(A426,'UNITCOST ITEMS (Data Entry)'!$A$3:$A$504,0),2),""))),"")=0,"",IFERROR(INDIRECT(CONCATENATE("'UNITCOST ITEMS (Data Entry)'!D",IFERROR(SUM(MATCH(A426,'UNITCOST ITEMS (Data Entry)'!$A$3:$A$504,0),2),""))),""))</f>
        <v/>
      </c>
      <c r="C426" s="236" t="str">
        <f ca="1">IF(IFERROR(INDIRECT(CONCATENATE("'UNITCOST ITEMS (Data Entry)'!E",IFERROR(SUM(MATCH(A426,'UNITCOST ITEMS (Data Entry)'!$A$3:$A$504,0),2),""))),"")=0,"",IFERROR(INDIRECT(CONCATENATE("'UNITCOST ITEMS (Data Entry)'!E",IFERROR(SUM(MATCH(A426,'UNITCOST ITEMS (Data Entry)'!$A$3:$A$504,0),2),""))),""))</f>
        <v/>
      </c>
      <c r="D426" s="237"/>
      <c r="E426" s="159" t="str">
        <f ca="1">IF(IFERROR(INDIRECT(CONCATENATE("'UNITCOST ITEMS (Data Entry)'!F",IFERROR(SUM(MATCH(A426,'UNITCOST ITEMS (Data Entry)'!$A$3:$A$504,0),2),""))),"")=0,"",IFERROR(INDIRECT(CONCATENATE("'UNITCOST ITEMS (Data Entry)'!F",IFERROR(SUM(MATCH(A426,'UNITCOST ITEMS (Data Entry)'!$A$3:$A$504,0),2),""))),""))</f>
        <v/>
      </c>
      <c r="F426" s="159" t="str">
        <f ca="1">IF(IFERROR(INDIRECT(CONCATENATE("'UNITCOST ITEMS (Data Entry)'!G",IFERROR(SUM(MATCH(A426,'UNITCOST ITEMS (Data Entry)'!$A$3:$A$504,0),2),""))),"")=0,"",IFERROR(INDIRECT(CONCATENATE("'UNITCOST ITEMS (Data Entry)'!G",IFERROR(SUM(MATCH(A426,'UNITCOST ITEMS (Data Entry)'!$A$3:$A$504,0),2),""))),""))</f>
        <v/>
      </c>
      <c r="G426" s="152" t="str">
        <f ca="1">IF(IFERROR(INDIRECT(CONCATENATE("'UNITCOST ITEMS (Data Entry)'!H",IFERROR(SUM(MATCH(A426,'UNITCOST ITEMS (Data Entry)'!$A$3:$A$504,0),2),""))),"")=0,"",IFERROR(INDIRECT(CONCATENATE("'UNITCOST ITEMS (Data Entry)'!H",IFERROR(SUM(MATCH(A426,'UNITCOST ITEMS (Data Entry)'!$A$3:$A$504,0),2),""))),""))</f>
        <v/>
      </c>
      <c r="H426" s="152" t="str">
        <f ca="1">IF(IFERROR(INDIRECT(CONCATENATE("'UNITCOST ITEMS (Data Entry)'!I",IFERROR(SUM(MATCH(A426,'UNITCOST ITEMS (Data Entry)'!$A$3:$A$504,0),2),""))),"")=0,"",IFERROR(INDIRECT(CONCATENATE("'UNITCOST ITEMS (Data Entry)'!I",IFERROR(SUM(MATCH(A426,'UNITCOST ITEMS (Data Entry)'!$A$3:$A$504,0),2),""))),""))</f>
        <v/>
      </c>
      <c r="I426" s="153" t="str">
        <f ca="1">IF(K426=2,"",IF(IFERROR(INDIRECT(CONCATENATE("'UNITCOST ITEMS (Data Entry)'!J",IFERROR(SUM(MATCH(A426,'UNITCOST ITEMS (Data Entry)'!$A$3:$A$504,0),2),""))),"")=0,"",IFERROR(INDIRECT(CONCATENATE("'UNITCOST ITEMS (Data Entry)'!J",IFERROR(SUM(MATCH(A426,'UNITCOST ITEMS (Data Entry)'!$A$3:$A$504,0),2),""))),"")))</f>
        <v/>
      </c>
      <c r="J426" s="89"/>
      <c r="K426" s="149" t="str">
        <f ca="1">IF(IFERROR(INDIRECT(CONCATENATE("'UNITCOST ITEMS (Data Entry)'!C",IFERROR(SUM(MATCH(A426,'UNITCOST ITEMS (Data Entry)'!$A$3:$A$504,0),2),""))),"")=0,"",IFERROR(INDIRECT(CONCATENATE("'UNITCOST ITEMS (Data Entry)'!C",IFERROR(SUM(MATCH(A426,'UNITCOST ITEMS (Data Entry)'!$A$3:$A$504,0),2),""))),""))</f>
        <v/>
      </c>
      <c r="L426" s="85" t="str">
        <f t="shared" ca="1" si="12"/>
        <v/>
      </c>
    </row>
    <row r="427" spans="1:12" s="72" customFormat="1" ht="15" customHeight="1" x14ac:dyDescent="0.25">
      <c r="A427" s="148">
        <f t="shared" si="13"/>
        <v>419</v>
      </c>
      <c r="B427" s="156" t="str">
        <f ca="1">IF(IFERROR(INDIRECT(CONCATENATE("'UNITCOST ITEMS (Data Entry)'!D",IFERROR(SUM(MATCH(A427,'UNITCOST ITEMS (Data Entry)'!$A$3:$A$504,0),2),""))),"")=0,"",IFERROR(INDIRECT(CONCATENATE("'UNITCOST ITEMS (Data Entry)'!D",IFERROR(SUM(MATCH(A427,'UNITCOST ITEMS (Data Entry)'!$A$3:$A$504,0),2),""))),""))</f>
        <v/>
      </c>
      <c r="C427" s="236" t="str">
        <f ca="1">IF(IFERROR(INDIRECT(CONCATENATE("'UNITCOST ITEMS (Data Entry)'!E",IFERROR(SUM(MATCH(A427,'UNITCOST ITEMS (Data Entry)'!$A$3:$A$504,0),2),""))),"")=0,"",IFERROR(INDIRECT(CONCATENATE("'UNITCOST ITEMS (Data Entry)'!E",IFERROR(SUM(MATCH(A427,'UNITCOST ITEMS (Data Entry)'!$A$3:$A$504,0),2),""))),""))</f>
        <v/>
      </c>
      <c r="D427" s="237"/>
      <c r="E427" s="159" t="str">
        <f ca="1">IF(IFERROR(INDIRECT(CONCATENATE("'UNITCOST ITEMS (Data Entry)'!F",IFERROR(SUM(MATCH(A427,'UNITCOST ITEMS (Data Entry)'!$A$3:$A$504,0),2),""))),"")=0,"",IFERROR(INDIRECT(CONCATENATE("'UNITCOST ITEMS (Data Entry)'!F",IFERROR(SUM(MATCH(A427,'UNITCOST ITEMS (Data Entry)'!$A$3:$A$504,0),2),""))),""))</f>
        <v/>
      </c>
      <c r="F427" s="159" t="str">
        <f ca="1">IF(IFERROR(INDIRECT(CONCATENATE("'UNITCOST ITEMS (Data Entry)'!G",IFERROR(SUM(MATCH(A427,'UNITCOST ITEMS (Data Entry)'!$A$3:$A$504,0),2),""))),"")=0,"",IFERROR(INDIRECT(CONCATENATE("'UNITCOST ITEMS (Data Entry)'!G",IFERROR(SUM(MATCH(A427,'UNITCOST ITEMS (Data Entry)'!$A$3:$A$504,0),2),""))),""))</f>
        <v/>
      </c>
      <c r="G427" s="152" t="str">
        <f ca="1">IF(IFERROR(INDIRECT(CONCATENATE("'UNITCOST ITEMS (Data Entry)'!H",IFERROR(SUM(MATCH(A427,'UNITCOST ITEMS (Data Entry)'!$A$3:$A$504,0),2),""))),"")=0,"",IFERROR(INDIRECT(CONCATENATE("'UNITCOST ITEMS (Data Entry)'!H",IFERROR(SUM(MATCH(A427,'UNITCOST ITEMS (Data Entry)'!$A$3:$A$504,0),2),""))),""))</f>
        <v/>
      </c>
      <c r="H427" s="152" t="str">
        <f ca="1">IF(IFERROR(INDIRECT(CONCATENATE("'UNITCOST ITEMS (Data Entry)'!I",IFERROR(SUM(MATCH(A427,'UNITCOST ITEMS (Data Entry)'!$A$3:$A$504,0),2),""))),"")=0,"",IFERROR(INDIRECT(CONCATENATE("'UNITCOST ITEMS (Data Entry)'!I",IFERROR(SUM(MATCH(A427,'UNITCOST ITEMS (Data Entry)'!$A$3:$A$504,0),2),""))),""))</f>
        <v/>
      </c>
      <c r="I427" s="153" t="str">
        <f ca="1">IF(K427=2,"",IF(IFERROR(INDIRECT(CONCATENATE("'UNITCOST ITEMS (Data Entry)'!J",IFERROR(SUM(MATCH(A427,'UNITCOST ITEMS (Data Entry)'!$A$3:$A$504,0),2),""))),"")=0,"",IFERROR(INDIRECT(CONCATENATE("'UNITCOST ITEMS (Data Entry)'!J",IFERROR(SUM(MATCH(A427,'UNITCOST ITEMS (Data Entry)'!$A$3:$A$504,0),2),""))),"")))</f>
        <v/>
      </c>
      <c r="J427" s="89"/>
      <c r="K427" s="149" t="str">
        <f ca="1">IF(IFERROR(INDIRECT(CONCATENATE("'UNITCOST ITEMS (Data Entry)'!C",IFERROR(SUM(MATCH(A427,'UNITCOST ITEMS (Data Entry)'!$A$3:$A$504,0),2),""))),"")=0,"",IFERROR(INDIRECT(CONCATENATE("'UNITCOST ITEMS (Data Entry)'!C",IFERROR(SUM(MATCH(A427,'UNITCOST ITEMS (Data Entry)'!$A$3:$A$504,0),2),""))),""))</f>
        <v/>
      </c>
      <c r="L427" s="85" t="str">
        <f t="shared" ca="1" si="12"/>
        <v/>
      </c>
    </row>
    <row r="428" spans="1:12" s="72" customFormat="1" ht="15" customHeight="1" x14ac:dyDescent="0.25">
      <c r="A428" s="148">
        <f t="shared" si="13"/>
        <v>420</v>
      </c>
      <c r="B428" s="156" t="str">
        <f ca="1">IF(IFERROR(INDIRECT(CONCATENATE("'UNITCOST ITEMS (Data Entry)'!D",IFERROR(SUM(MATCH(A428,'UNITCOST ITEMS (Data Entry)'!$A$3:$A$504,0),2),""))),"")=0,"",IFERROR(INDIRECT(CONCATENATE("'UNITCOST ITEMS (Data Entry)'!D",IFERROR(SUM(MATCH(A428,'UNITCOST ITEMS (Data Entry)'!$A$3:$A$504,0),2),""))),""))</f>
        <v/>
      </c>
      <c r="C428" s="236" t="str">
        <f ca="1">IF(IFERROR(INDIRECT(CONCATENATE("'UNITCOST ITEMS (Data Entry)'!E",IFERROR(SUM(MATCH(A428,'UNITCOST ITEMS (Data Entry)'!$A$3:$A$504,0),2),""))),"")=0,"",IFERROR(INDIRECT(CONCATENATE("'UNITCOST ITEMS (Data Entry)'!E",IFERROR(SUM(MATCH(A428,'UNITCOST ITEMS (Data Entry)'!$A$3:$A$504,0),2),""))),""))</f>
        <v/>
      </c>
      <c r="D428" s="237"/>
      <c r="E428" s="159" t="str">
        <f ca="1">IF(IFERROR(INDIRECT(CONCATENATE("'UNITCOST ITEMS (Data Entry)'!F",IFERROR(SUM(MATCH(A428,'UNITCOST ITEMS (Data Entry)'!$A$3:$A$504,0),2),""))),"")=0,"",IFERROR(INDIRECT(CONCATENATE("'UNITCOST ITEMS (Data Entry)'!F",IFERROR(SUM(MATCH(A428,'UNITCOST ITEMS (Data Entry)'!$A$3:$A$504,0),2),""))),""))</f>
        <v/>
      </c>
      <c r="F428" s="159" t="str">
        <f ca="1">IF(IFERROR(INDIRECT(CONCATENATE("'UNITCOST ITEMS (Data Entry)'!G",IFERROR(SUM(MATCH(A428,'UNITCOST ITEMS (Data Entry)'!$A$3:$A$504,0),2),""))),"")=0,"",IFERROR(INDIRECT(CONCATENATE("'UNITCOST ITEMS (Data Entry)'!G",IFERROR(SUM(MATCH(A428,'UNITCOST ITEMS (Data Entry)'!$A$3:$A$504,0),2),""))),""))</f>
        <v/>
      </c>
      <c r="G428" s="152" t="str">
        <f ca="1">IF(IFERROR(INDIRECT(CONCATENATE("'UNITCOST ITEMS (Data Entry)'!H",IFERROR(SUM(MATCH(A428,'UNITCOST ITEMS (Data Entry)'!$A$3:$A$504,0),2),""))),"")=0,"",IFERROR(INDIRECT(CONCATENATE("'UNITCOST ITEMS (Data Entry)'!H",IFERROR(SUM(MATCH(A428,'UNITCOST ITEMS (Data Entry)'!$A$3:$A$504,0),2),""))),""))</f>
        <v/>
      </c>
      <c r="H428" s="152" t="str">
        <f ca="1">IF(IFERROR(INDIRECT(CONCATENATE("'UNITCOST ITEMS (Data Entry)'!I",IFERROR(SUM(MATCH(A428,'UNITCOST ITEMS (Data Entry)'!$A$3:$A$504,0),2),""))),"")=0,"",IFERROR(INDIRECT(CONCATENATE("'UNITCOST ITEMS (Data Entry)'!I",IFERROR(SUM(MATCH(A428,'UNITCOST ITEMS (Data Entry)'!$A$3:$A$504,0),2),""))),""))</f>
        <v/>
      </c>
      <c r="I428" s="153" t="str">
        <f ca="1">IF(K428=2,"",IF(IFERROR(INDIRECT(CONCATENATE("'UNITCOST ITEMS (Data Entry)'!J",IFERROR(SUM(MATCH(A428,'UNITCOST ITEMS (Data Entry)'!$A$3:$A$504,0),2),""))),"")=0,"",IFERROR(INDIRECT(CONCATENATE("'UNITCOST ITEMS (Data Entry)'!J",IFERROR(SUM(MATCH(A428,'UNITCOST ITEMS (Data Entry)'!$A$3:$A$504,0),2),""))),"")))</f>
        <v/>
      </c>
      <c r="J428" s="89"/>
      <c r="K428" s="149" t="str">
        <f ca="1">IF(IFERROR(INDIRECT(CONCATENATE("'UNITCOST ITEMS (Data Entry)'!C",IFERROR(SUM(MATCH(A428,'UNITCOST ITEMS (Data Entry)'!$A$3:$A$504,0),2),""))),"")=0,"",IFERROR(INDIRECT(CONCATENATE("'UNITCOST ITEMS (Data Entry)'!C",IFERROR(SUM(MATCH(A428,'UNITCOST ITEMS (Data Entry)'!$A$3:$A$504,0),2),""))),""))</f>
        <v/>
      </c>
      <c r="L428" s="85" t="str">
        <f t="shared" ca="1" si="12"/>
        <v/>
      </c>
    </row>
    <row r="429" spans="1:12" s="72" customFormat="1" ht="15" customHeight="1" x14ac:dyDescent="0.25">
      <c r="A429" s="148">
        <f t="shared" si="13"/>
        <v>421</v>
      </c>
      <c r="B429" s="156" t="str">
        <f ca="1">IF(IFERROR(INDIRECT(CONCATENATE("'UNITCOST ITEMS (Data Entry)'!D",IFERROR(SUM(MATCH(A429,'UNITCOST ITEMS (Data Entry)'!$A$3:$A$504,0),2),""))),"")=0,"",IFERROR(INDIRECT(CONCATENATE("'UNITCOST ITEMS (Data Entry)'!D",IFERROR(SUM(MATCH(A429,'UNITCOST ITEMS (Data Entry)'!$A$3:$A$504,0),2),""))),""))</f>
        <v/>
      </c>
      <c r="C429" s="236" t="str">
        <f ca="1">IF(IFERROR(INDIRECT(CONCATENATE("'UNITCOST ITEMS (Data Entry)'!E",IFERROR(SUM(MATCH(A429,'UNITCOST ITEMS (Data Entry)'!$A$3:$A$504,0),2),""))),"")=0,"",IFERROR(INDIRECT(CONCATENATE("'UNITCOST ITEMS (Data Entry)'!E",IFERROR(SUM(MATCH(A429,'UNITCOST ITEMS (Data Entry)'!$A$3:$A$504,0),2),""))),""))</f>
        <v/>
      </c>
      <c r="D429" s="237"/>
      <c r="E429" s="159" t="str">
        <f ca="1">IF(IFERROR(INDIRECT(CONCATENATE("'UNITCOST ITEMS (Data Entry)'!F",IFERROR(SUM(MATCH(A429,'UNITCOST ITEMS (Data Entry)'!$A$3:$A$504,0),2),""))),"")=0,"",IFERROR(INDIRECT(CONCATENATE("'UNITCOST ITEMS (Data Entry)'!F",IFERROR(SUM(MATCH(A429,'UNITCOST ITEMS (Data Entry)'!$A$3:$A$504,0),2),""))),""))</f>
        <v/>
      </c>
      <c r="F429" s="159" t="str">
        <f ca="1">IF(IFERROR(INDIRECT(CONCATENATE("'UNITCOST ITEMS (Data Entry)'!G",IFERROR(SUM(MATCH(A429,'UNITCOST ITEMS (Data Entry)'!$A$3:$A$504,0),2),""))),"")=0,"",IFERROR(INDIRECT(CONCATENATE("'UNITCOST ITEMS (Data Entry)'!G",IFERROR(SUM(MATCH(A429,'UNITCOST ITEMS (Data Entry)'!$A$3:$A$504,0),2),""))),""))</f>
        <v/>
      </c>
      <c r="G429" s="152" t="str">
        <f ca="1">IF(IFERROR(INDIRECT(CONCATENATE("'UNITCOST ITEMS (Data Entry)'!H",IFERROR(SUM(MATCH(A429,'UNITCOST ITEMS (Data Entry)'!$A$3:$A$504,0),2),""))),"")=0,"",IFERROR(INDIRECT(CONCATENATE("'UNITCOST ITEMS (Data Entry)'!H",IFERROR(SUM(MATCH(A429,'UNITCOST ITEMS (Data Entry)'!$A$3:$A$504,0),2),""))),""))</f>
        <v/>
      </c>
      <c r="H429" s="152" t="str">
        <f ca="1">IF(IFERROR(INDIRECT(CONCATENATE("'UNITCOST ITEMS (Data Entry)'!I",IFERROR(SUM(MATCH(A429,'UNITCOST ITEMS (Data Entry)'!$A$3:$A$504,0),2),""))),"")=0,"",IFERROR(INDIRECT(CONCATENATE("'UNITCOST ITEMS (Data Entry)'!I",IFERROR(SUM(MATCH(A429,'UNITCOST ITEMS (Data Entry)'!$A$3:$A$504,0),2),""))),""))</f>
        <v/>
      </c>
      <c r="I429" s="153" t="str">
        <f ca="1">IF(K429=2,"",IF(IFERROR(INDIRECT(CONCATENATE("'UNITCOST ITEMS (Data Entry)'!J",IFERROR(SUM(MATCH(A429,'UNITCOST ITEMS (Data Entry)'!$A$3:$A$504,0),2),""))),"")=0,"",IFERROR(INDIRECT(CONCATENATE("'UNITCOST ITEMS (Data Entry)'!J",IFERROR(SUM(MATCH(A429,'UNITCOST ITEMS (Data Entry)'!$A$3:$A$504,0),2),""))),"")))</f>
        <v/>
      </c>
      <c r="J429" s="89"/>
      <c r="K429" s="149" t="str">
        <f ca="1">IF(IFERROR(INDIRECT(CONCATENATE("'UNITCOST ITEMS (Data Entry)'!C",IFERROR(SUM(MATCH(A429,'UNITCOST ITEMS (Data Entry)'!$A$3:$A$504,0),2),""))),"")=0,"",IFERROR(INDIRECT(CONCATENATE("'UNITCOST ITEMS (Data Entry)'!C",IFERROR(SUM(MATCH(A429,'UNITCOST ITEMS (Data Entry)'!$A$3:$A$504,0),2),""))),""))</f>
        <v/>
      </c>
      <c r="L429" s="85" t="str">
        <f t="shared" ca="1" si="12"/>
        <v/>
      </c>
    </row>
    <row r="430" spans="1:12" s="72" customFormat="1" ht="15" customHeight="1" x14ac:dyDescent="0.25">
      <c r="A430" s="148">
        <f t="shared" si="13"/>
        <v>422</v>
      </c>
      <c r="B430" s="156" t="str">
        <f ca="1">IF(IFERROR(INDIRECT(CONCATENATE("'UNITCOST ITEMS (Data Entry)'!D",IFERROR(SUM(MATCH(A430,'UNITCOST ITEMS (Data Entry)'!$A$3:$A$504,0),2),""))),"")=0,"",IFERROR(INDIRECT(CONCATENATE("'UNITCOST ITEMS (Data Entry)'!D",IFERROR(SUM(MATCH(A430,'UNITCOST ITEMS (Data Entry)'!$A$3:$A$504,0),2),""))),""))</f>
        <v/>
      </c>
      <c r="C430" s="236" t="str">
        <f ca="1">IF(IFERROR(INDIRECT(CONCATENATE("'UNITCOST ITEMS (Data Entry)'!E",IFERROR(SUM(MATCH(A430,'UNITCOST ITEMS (Data Entry)'!$A$3:$A$504,0),2),""))),"")=0,"",IFERROR(INDIRECT(CONCATENATE("'UNITCOST ITEMS (Data Entry)'!E",IFERROR(SUM(MATCH(A430,'UNITCOST ITEMS (Data Entry)'!$A$3:$A$504,0),2),""))),""))</f>
        <v/>
      </c>
      <c r="D430" s="237"/>
      <c r="E430" s="159" t="str">
        <f ca="1">IF(IFERROR(INDIRECT(CONCATENATE("'UNITCOST ITEMS (Data Entry)'!F",IFERROR(SUM(MATCH(A430,'UNITCOST ITEMS (Data Entry)'!$A$3:$A$504,0),2),""))),"")=0,"",IFERROR(INDIRECT(CONCATENATE("'UNITCOST ITEMS (Data Entry)'!F",IFERROR(SUM(MATCH(A430,'UNITCOST ITEMS (Data Entry)'!$A$3:$A$504,0),2),""))),""))</f>
        <v/>
      </c>
      <c r="F430" s="159" t="str">
        <f ca="1">IF(IFERROR(INDIRECT(CONCATENATE("'UNITCOST ITEMS (Data Entry)'!G",IFERROR(SUM(MATCH(A430,'UNITCOST ITEMS (Data Entry)'!$A$3:$A$504,0),2),""))),"")=0,"",IFERROR(INDIRECT(CONCATENATE("'UNITCOST ITEMS (Data Entry)'!G",IFERROR(SUM(MATCH(A430,'UNITCOST ITEMS (Data Entry)'!$A$3:$A$504,0),2),""))),""))</f>
        <v/>
      </c>
      <c r="G430" s="152" t="str">
        <f ca="1">IF(IFERROR(INDIRECT(CONCATENATE("'UNITCOST ITEMS (Data Entry)'!H",IFERROR(SUM(MATCH(A430,'UNITCOST ITEMS (Data Entry)'!$A$3:$A$504,0),2),""))),"")=0,"",IFERROR(INDIRECT(CONCATENATE("'UNITCOST ITEMS (Data Entry)'!H",IFERROR(SUM(MATCH(A430,'UNITCOST ITEMS (Data Entry)'!$A$3:$A$504,0),2),""))),""))</f>
        <v/>
      </c>
      <c r="H430" s="152" t="str">
        <f ca="1">IF(IFERROR(INDIRECT(CONCATENATE("'UNITCOST ITEMS (Data Entry)'!I",IFERROR(SUM(MATCH(A430,'UNITCOST ITEMS (Data Entry)'!$A$3:$A$504,0),2),""))),"")=0,"",IFERROR(INDIRECT(CONCATENATE("'UNITCOST ITEMS (Data Entry)'!I",IFERROR(SUM(MATCH(A430,'UNITCOST ITEMS (Data Entry)'!$A$3:$A$504,0),2),""))),""))</f>
        <v/>
      </c>
      <c r="I430" s="153" t="str">
        <f ca="1">IF(K430=2,"",IF(IFERROR(INDIRECT(CONCATENATE("'UNITCOST ITEMS (Data Entry)'!J",IFERROR(SUM(MATCH(A430,'UNITCOST ITEMS (Data Entry)'!$A$3:$A$504,0),2),""))),"")=0,"",IFERROR(INDIRECT(CONCATENATE("'UNITCOST ITEMS (Data Entry)'!J",IFERROR(SUM(MATCH(A430,'UNITCOST ITEMS (Data Entry)'!$A$3:$A$504,0),2),""))),"")))</f>
        <v/>
      </c>
      <c r="J430" s="89"/>
      <c r="K430" s="149" t="str">
        <f ca="1">IF(IFERROR(INDIRECT(CONCATENATE("'UNITCOST ITEMS (Data Entry)'!C",IFERROR(SUM(MATCH(A430,'UNITCOST ITEMS (Data Entry)'!$A$3:$A$504,0),2),""))),"")=0,"",IFERROR(INDIRECT(CONCATENATE("'UNITCOST ITEMS (Data Entry)'!C",IFERROR(SUM(MATCH(A430,'UNITCOST ITEMS (Data Entry)'!$A$3:$A$504,0),2),""))),""))</f>
        <v/>
      </c>
      <c r="L430" s="85" t="str">
        <f t="shared" ca="1" si="12"/>
        <v/>
      </c>
    </row>
    <row r="431" spans="1:12" s="72" customFormat="1" ht="15" customHeight="1" x14ac:dyDescent="0.25">
      <c r="A431" s="148">
        <f t="shared" si="13"/>
        <v>423</v>
      </c>
      <c r="B431" s="156" t="str">
        <f ca="1">IF(IFERROR(INDIRECT(CONCATENATE("'UNITCOST ITEMS (Data Entry)'!D",IFERROR(SUM(MATCH(A431,'UNITCOST ITEMS (Data Entry)'!$A$3:$A$504,0),2),""))),"")=0,"",IFERROR(INDIRECT(CONCATENATE("'UNITCOST ITEMS (Data Entry)'!D",IFERROR(SUM(MATCH(A431,'UNITCOST ITEMS (Data Entry)'!$A$3:$A$504,0),2),""))),""))</f>
        <v/>
      </c>
      <c r="C431" s="236" t="str">
        <f ca="1">IF(IFERROR(INDIRECT(CONCATENATE("'UNITCOST ITEMS (Data Entry)'!E",IFERROR(SUM(MATCH(A431,'UNITCOST ITEMS (Data Entry)'!$A$3:$A$504,0),2),""))),"")=0,"",IFERROR(INDIRECT(CONCATENATE("'UNITCOST ITEMS (Data Entry)'!E",IFERROR(SUM(MATCH(A431,'UNITCOST ITEMS (Data Entry)'!$A$3:$A$504,0),2),""))),""))</f>
        <v/>
      </c>
      <c r="D431" s="237"/>
      <c r="E431" s="159" t="str">
        <f ca="1">IF(IFERROR(INDIRECT(CONCATENATE("'UNITCOST ITEMS (Data Entry)'!F",IFERROR(SUM(MATCH(A431,'UNITCOST ITEMS (Data Entry)'!$A$3:$A$504,0),2),""))),"")=0,"",IFERROR(INDIRECT(CONCATENATE("'UNITCOST ITEMS (Data Entry)'!F",IFERROR(SUM(MATCH(A431,'UNITCOST ITEMS (Data Entry)'!$A$3:$A$504,0),2),""))),""))</f>
        <v/>
      </c>
      <c r="F431" s="159" t="str">
        <f ca="1">IF(IFERROR(INDIRECT(CONCATENATE("'UNITCOST ITEMS (Data Entry)'!G",IFERROR(SUM(MATCH(A431,'UNITCOST ITEMS (Data Entry)'!$A$3:$A$504,0),2),""))),"")=0,"",IFERROR(INDIRECT(CONCATENATE("'UNITCOST ITEMS (Data Entry)'!G",IFERROR(SUM(MATCH(A431,'UNITCOST ITEMS (Data Entry)'!$A$3:$A$504,0),2),""))),""))</f>
        <v/>
      </c>
      <c r="G431" s="152" t="str">
        <f ca="1">IF(IFERROR(INDIRECT(CONCATENATE("'UNITCOST ITEMS (Data Entry)'!H",IFERROR(SUM(MATCH(A431,'UNITCOST ITEMS (Data Entry)'!$A$3:$A$504,0),2),""))),"")=0,"",IFERROR(INDIRECT(CONCATENATE("'UNITCOST ITEMS (Data Entry)'!H",IFERROR(SUM(MATCH(A431,'UNITCOST ITEMS (Data Entry)'!$A$3:$A$504,0),2),""))),""))</f>
        <v/>
      </c>
      <c r="H431" s="152" t="str">
        <f ca="1">IF(IFERROR(INDIRECT(CONCATENATE("'UNITCOST ITEMS (Data Entry)'!I",IFERROR(SUM(MATCH(A431,'UNITCOST ITEMS (Data Entry)'!$A$3:$A$504,0),2),""))),"")=0,"",IFERROR(INDIRECT(CONCATENATE("'UNITCOST ITEMS (Data Entry)'!I",IFERROR(SUM(MATCH(A431,'UNITCOST ITEMS (Data Entry)'!$A$3:$A$504,0),2),""))),""))</f>
        <v/>
      </c>
      <c r="I431" s="153" t="str">
        <f ca="1">IF(K431=2,"",IF(IFERROR(INDIRECT(CONCATENATE("'UNITCOST ITEMS (Data Entry)'!J",IFERROR(SUM(MATCH(A431,'UNITCOST ITEMS (Data Entry)'!$A$3:$A$504,0),2),""))),"")=0,"",IFERROR(INDIRECT(CONCATENATE("'UNITCOST ITEMS (Data Entry)'!J",IFERROR(SUM(MATCH(A431,'UNITCOST ITEMS (Data Entry)'!$A$3:$A$504,0),2),""))),"")))</f>
        <v/>
      </c>
      <c r="J431" s="89"/>
      <c r="K431" s="149" t="str">
        <f ca="1">IF(IFERROR(INDIRECT(CONCATENATE("'UNITCOST ITEMS (Data Entry)'!C",IFERROR(SUM(MATCH(A431,'UNITCOST ITEMS (Data Entry)'!$A$3:$A$504,0),2),""))),"")=0,"",IFERROR(INDIRECT(CONCATENATE("'UNITCOST ITEMS (Data Entry)'!C",IFERROR(SUM(MATCH(A431,'UNITCOST ITEMS (Data Entry)'!$A$3:$A$504,0),2),""))),""))</f>
        <v/>
      </c>
      <c r="L431" s="85" t="str">
        <f t="shared" ca="1" si="12"/>
        <v/>
      </c>
    </row>
    <row r="432" spans="1:12" s="72" customFormat="1" ht="15" customHeight="1" x14ac:dyDescent="0.25">
      <c r="A432" s="148">
        <f t="shared" si="13"/>
        <v>424</v>
      </c>
      <c r="B432" s="156" t="str">
        <f ca="1">IF(IFERROR(INDIRECT(CONCATENATE("'UNITCOST ITEMS (Data Entry)'!D",IFERROR(SUM(MATCH(A432,'UNITCOST ITEMS (Data Entry)'!$A$3:$A$504,0),2),""))),"")=0,"",IFERROR(INDIRECT(CONCATENATE("'UNITCOST ITEMS (Data Entry)'!D",IFERROR(SUM(MATCH(A432,'UNITCOST ITEMS (Data Entry)'!$A$3:$A$504,0),2),""))),""))</f>
        <v/>
      </c>
      <c r="C432" s="236" t="str">
        <f ca="1">IF(IFERROR(INDIRECT(CONCATENATE("'UNITCOST ITEMS (Data Entry)'!E",IFERROR(SUM(MATCH(A432,'UNITCOST ITEMS (Data Entry)'!$A$3:$A$504,0),2),""))),"")=0,"",IFERROR(INDIRECT(CONCATENATE("'UNITCOST ITEMS (Data Entry)'!E",IFERROR(SUM(MATCH(A432,'UNITCOST ITEMS (Data Entry)'!$A$3:$A$504,0),2),""))),""))</f>
        <v/>
      </c>
      <c r="D432" s="237"/>
      <c r="E432" s="159" t="str">
        <f ca="1">IF(IFERROR(INDIRECT(CONCATENATE("'UNITCOST ITEMS (Data Entry)'!F",IFERROR(SUM(MATCH(A432,'UNITCOST ITEMS (Data Entry)'!$A$3:$A$504,0),2),""))),"")=0,"",IFERROR(INDIRECT(CONCATENATE("'UNITCOST ITEMS (Data Entry)'!F",IFERROR(SUM(MATCH(A432,'UNITCOST ITEMS (Data Entry)'!$A$3:$A$504,0),2),""))),""))</f>
        <v/>
      </c>
      <c r="F432" s="159" t="str">
        <f ca="1">IF(IFERROR(INDIRECT(CONCATENATE("'UNITCOST ITEMS (Data Entry)'!G",IFERROR(SUM(MATCH(A432,'UNITCOST ITEMS (Data Entry)'!$A$3:$A$504,0),2),""))),"")=0,"",IFERROR(INDIRECT(CONCATENATE("'UNITCOST ITEMS (Data Entry)'!G",IFERROR(SUM(MATCH(A432,'UNITCOST ITEMS (Data Entry)'!$A$3:$A$504,0),2),""))),""))</f>
        <v/>
      </c>
      <c r="G432" s="152" t="str">
        <f ca="1">IF(IFERROR(INDIRECT(CONCATENATE("'UNITCOST ITEMS (Data Entry)'!H",IFERROR(SUM(MATCH(A432,'UNITCOST ITEMS (Data Entry)'!$A$3:$A$504,0),2),""))),"")=0,"",IFERROR(INDIRECT(CONCATENATE("'UNITCOST ITEMS (Data Entry)'!H",IFERROR(SUM(MATCH(A432,'UNITCOST ITEMS (Data Entry)'!$A$3:$A$504,0),2),""))),""))</f>
        <v/>
      </c>
      <c r="H432" s="152" t="str">
        <f ca="1">IF(IFERROR(INDIRECT(CONCATENATE("'UNITCOST ITEMS (Data Entry)'!I",IFERROR(SUM(MATCH(A432,'UNITCOST ITEMS (Data Entry)'!$A$3:$A$504,0),2),""))),"")=0,"",IFERROR(INDIRECT(CONCATENATE("'UNITCOST ITEMS (Data Entry)'!I",IFERROR(SUM(MATCH(A432,'UNITCOST ITEMS (Data Entry)'!$A$3:$A$504,0),2),""))),""))</f>
        <v/>
      </c>
      <c r="I432" s="153" t="str">
        <f ca="1">IF(K432=2,"",IF(IFERROR(INDIRECT(CONCATENATE("'UNITCOST ITEMS (Data Entry)'!J",IFERROR(SUM(MATCH(A432,'UNITCOST ITEMS (Data Entry)'!$A$3:$A$504,0),2),""))),"")=0,"",IFERROR(INDIRECT(CONCATENATE("'UNITCOST ITEMS (Data Entry)'!J",IFERROR(SUM(MATCH(A432,'UNITCOST ITEMS (Data Entry)'!$A$3:$A$504,0),2),""))),"")))</f>
        <v/>
      </c>
      <c r="J432" s="89"/>
      <c r="K432" s="149" t="str">
        <f ca="1">IF(IFERROR(INDIRECT(CONCATENATE("'UNITCOST ITEMS (Data Entry)'!C",IFERROR(SUM(MATCH(A432,'UNITCOST ITEMS (Data Entry)'!$A$3:$A$504,0),2),""))),"")=0,"",IFERROR(INDIRECT(CONCATENATE("'UNITCOST ITEMS (Data Entry)'!C",IFERROR(SUM(MATCH(A432,'UNITCOST ITEMS (Data Entry)'!$A$3:$A$504,0),2),""))),""))</f>
        <v/>
      </c>
      <c r="L432" s="85" t="str">
        <f t="shared" ca="1" si="12"/>
        <v/>
      </c>
    </row>
    <row r="433" spans="1:12" s="72" customFormat="1" ht="15" customHeight="1" x14ac:dyDescent="0.25">
      <c r="A433" s="148">
        <f t="shared" si="13"/>
        <v>425</v>
      </c>
      <c r="B433" s="156" t="str">
        <f ca="1">IF(IFERROR(INDIRECT(CONCATENATE("'UNITCOST ITEMS (Data Entry)'!D",IFERROR(SUM(MATCH(A433,'UNITCOST ITEMS (Data Entry)'!$A$3:$A$504,0),2),""))),"")=0,"",IFERROR(INDIRECT(CONCATENATE("'UNITCOST ITEMS (Data Entry)'!D",IFERROR(SUM(MATCH(A433,'UNITCOST ITEMS (Data Entry)'!$A$3:$A$504,0),2),""))),""))</f>
        <v/>
      </c>
      <c r="C433" s="236" t="str">
        <f ca="1">IF(IFERROR(INDIRECT(CONCATENATE("'UNITCOST ITEMS (Data Entry)'!E",IFERROR(SUM(MATCH(A433,'UNITCOST ITEMS (Data Entry)'!$A$3:$A$504,0),2),""))),"")=0,"",IFERROR(INDIRECT(CONCATENATE("'UNITCOST ITEMS (Data Entry)'!E",IFERROR(SUM(MATCH(A433,'UNITCOST ITEMS (Data Entry)'!$A$3:$A$504,0),2),""))),""))</f>
        <v/>
      </c>
      <c r="D433" s="237"/>
      <c r="E433" s="159" t="str">
        <f ca="1">IF(IFERROR(INDIRECT(CONCATENATE("'UNITCOST ITEMS (Data Entry)'!F",IFERROR(SUM(MATCH(A433,'UNITCOST ITEMS (Data Entry)'!$A$3:$A$504,0),2),""))),"")=0,"",IFERROR(INDIRECT(CONCATENATE("'UNITCOST ITEMS (Data Entry)'!F",IFERROR(SUM(MATCH(A433,'UNITCOST ITEMS (Data Entry)'!$A$3:$A$504,0),2),""))),""))</f>
        <v/>
      </c>
      <c r="F433" s="159" t="str">
        <f ca="1">IF(IFERROR(INDIRECT(CONCATENATE("'UNITCOST ITEMS (Data Entry)'!G",IFERROR(SUM(MATCH(A433,'UNITCOST ITEMS (Data Entry)'!$A$3:$A$504,0),2),""))),"")=0,"",IFERROR(INDIRECT(CONCATENATE("'UNITCOST ITEMS (Data Entry)'!G",IFERROR(SUM(MATCH(A433,'UNITCOST ITEMS (Data Entry)'!$A$3:$A$504,0),2),""))),""))</f>
        <v/>
      </c>
      <c r="G433" s="152" t="str">
        <f ca="1">IF(IFERROR(INDIRECT(CONCATENATE("'UNITCOST ITEMS (Data Entry)'!H",IFERROR(SUM(MATCH(A433,'UNITCOST ITEMS (Data Entry)'!$A$3:$A$504,0),2),""))),"")=0,"",IFERROR(INDIRECT(CONCATENATE("'UNITCOST ITEMS (Data Entry)'!H",IFERROR(SUM(MATCH(A433,'UNITCOST ITEMS (Data Entry)'!$A$3:$A$504,0),2),""))),""))</f>
        <v/>
      </c>
      <c r="H433" s="152" t="str">
        <f ca="1">IF(IFERROR(INDIRECT(CONCATENATE("'UNITCOST ITEMS (Data Entry)'!I",IFERROR(SUM(MATCH(A433,'UNITCOST ITEMS (Data Entry)'!$A$3:$A$504,0),2),""))),"")=0,"",IFERROR(INDIRECT(CONCATENATE("'UNITCOST ITEMS (Data Entry)'!I",IFERROR(SUM(MATCH(A433,'UNITCOST ITEMS (Data Entry)'!$A$3:$A$504,0),2),""))),""))</f>
        <v/>
      </c>
      <c r="I433" s="153" t="str">
        <f ca="1">IF(K433=2,"",IF(IFERROR(INDIRECT(CONCATENATE("'UNITCOST ITEMS (Data Entry)'!J",IFERROR(SUM(MATCH(A433,'UNITCOST ITEMS (Data Entry)'!$A$3:$A$504,0),2),""))),"")=0,"",IFERROR(INDIRECT(CONCATENATE("'UNITCOST ITEMS (Data Entry)'!J",IFERROR(SUM(MATCH(A433,'UNITCOST ITEMS (Data Entry)'!$A$3:$A$504,0),2),""))),"")))</f>
        <v/>
      </c>
      <c r="J433" s="89"/>
      <c r="K433" s="149" t="str">
        <f ca="1">IF(IFERROR(INDIRECT(CONCATENATE("'UNITCOST ITEMS (Data Entry)'!C",IFERROR(SUM(MATCH(A433,'UNITCOST ITEMS (Data Entry)'!$A$3:$A$504,0),2),""))),"")=0,"",IFERROR(INDIRECT(CONCATENATE("'UNITCOST ITEMS (Data Entry)'!C",IFERROR(SUM(MATCH(A433,'UNITCOST ITEMS (Data Entry)'!$A$3:$A$504,0),2),""))),""))</f>
        <v/>
      </c>
      <c r="L433" s="85" t="str">
        <f t="shared" ca="1" si="12"/>
        <v/>
      </c>
    </row>
    <row r="434" spans="1:12" s="72" customFormat="1" ht="15" customHeight="1" x14ac:dyDescent="0.25">
      <c r="A434" s="148">
        <f t="shared" si="13"/>
        <v>426</v>
      </c>
      <c r="B434" s="156" t="str">
        <f ca="1">IF(IFERROR(INDIRECT(CONCATENATE("'UNITCOST ITEMS (Data Entry)'!D",IFERROR(SUM(MATCH(A434,'UNITCOST ITEMS (Data Entry)'!$A$3:$A$504,0),2),""))),"")=0,"",IFERROR(INDIRECT(CONCATENATE("'UNITCOST ITEMS (Data Entry)'!D",IFERROR(SUM(MATCH(A434,'UNITCOST ITEMS (Data Entry)'!$A$3:$A$504,0),2),""))),""))</f>
        <v/>
      </c>
      <c r="C434" s="236" t="str">
        <f ca="1">IF(IFERROR(INDIRECT(CONCATENATE("'UNITCOST ITEMS (Data Entry)'!E",IFERROR(SUM(MATCH(A434,'UNITCOST ITEMS (Data Entry)'!$A$3:$A$504,0),2),""))),"")=0,"",IFERROR(INDIRECT(CONCATENATE("'UNITCOST ITEMS (Data Entry)'!E",IFERROR(SUM(MATCH(A434,'UNITCOST ITEMS (Data Entry)'!$A$3:$A$504,0),2),""))),""))</f>
        <v/>
      </c>
      <c r="D434" s="237"/>
      <c r="E434" s="159" t="str">
        <f ca="1">IF(IFERROR(INDIRECT(CONCATENATE("'UNITCOST ITEMS (Data Entry)'!F",IFERROR(SUM(MATCH(A434,'UNITCOST ITEMS (Data Entry)'!$A$3:$A$504,0),2),""))),"")=0,"",IFERROR(INDIRECT(CONCATENATE("'UNITCOST ITEMS (Data Entry)'!F",IFERROR(SUM(MATCH(A434,'UNITCOST ITEMS (Data Entry)'!$A$3:$A$504,0),2),""))),""))</f>
        <v/>
      </c>
      <c r="F434" s="159" t="str">
        <f ca="1">IF(IFERROR(INDIRECT(CONCATENATE("'UNITCOST ITEMS (Data Entry)'!G",IFERROR(SUM(MATCH(A434,'UNITCOST ITEMS (Data Entry)'!$A$3:$A$504,0),2),""))),"")=0,"",IFERROR(INDIRECT(CONCATENATE("'UNITCOST ITEMS (Data Entry)'!G",IFERROR(SUM(MATCH(A434,'UNITCOST ITEMS (Data Entry)'!$A$3:$A$504,0),2),""))),""))</f>
        <v/>
      </c>
      <c r="G434" s="152" t="str">
        <f ca="1">IF(IFERROR(INDIRECT(CONCATENATE("'UNITCOST ITEMS (Data Entry)'!H",IFERROR(SUM(MATCH(A434,'UNITCOST ITEMS (Data Entry)'!$A$3:$A$504,0),2),""))),"")=0,"",IFERROR(INDIRECT(CONCATENATE("'UNITCOST ITEMS (Data Entry)'!H",IFERROR(SUM(MATCH(A434,'UNITCOST ITEMS (Data Entry)'!$A$3:$A$504,0),2),""))),""))</f>
        <v/>
      </c>
      <c r="H434" s="152" t="str">
        <f ca="1">IF(IFERROR(INDIRECT(CONCATENATE("'UNITCOST ITEMS (Data Entry)'!I",IFERROR(SUM(MATCH(A434,'UNITCOST ITEMS (Data Entry)'!$A$3:$A$504,0),2),""))),"")=0,"",IFERROR(INDIRECT(CONCATENATE("'UNITCOST ITEMS (Data Entry)'!I",IFERROR(SUM(MATCH(A434,'UNITCOST ITEMS (Data Entry)'!$A$3:$A$504,0),2),""))),""))</f>
        <v/>
      </c>
      <c r="I434" s="153" t="str">
        <f ca="1">IF(K434=2,"",IF(IFERROR(INDIRECT(CONCATENATE("'UNITCOST ITEMS (Data Entry)'!J",IFERROR(SUM(MATCH(A434,'UNITCOST ITEMS (Data Entry)'!$A$3:$A$504,0),2),""))),"")=0,"",IFERROR(INDIRECT(CONCATENATE("'UNITCOST ITEMS (Data Entry)'!J",IFERROR(SUM(MATCH(A434,'UNITCOST ITEMS (Data Entry)'!$A$3:$A$504,0),2),""))),"")))</f>
        <v/>
      </c>
      <c r="J434" s="89"/>
      <c r="K434" s="149" t="str">
        <f ca="1">IF(IFERROR(INDIRECT(CONCATENATE("'UNITCOST ITEMS (Data Entry)'!C",IFERROR(SUM(MATCH(A434,'UNITCOST ITEMS (Data Entry)'!$A$3:$A$504,0),2),""))),"")=0,"",IFERROR(INDIRECT(CONCATENATE("'UNITCOST ITEMS (Data Entry)'!C",IFERROR(SUM(MATCH(A434,'UNITCOST ITEMS (Data Entry)'!$A$3:$A$504,0),2),""))),""))</f>
        <v/>
      </c>
      <c r="L434" s="85" t="str">
        <f t="shared" ca="1" si="12"/>
        <v/>
      </c>
    </row>
    <row r="435" spans="1:12" s="72" customFormat="1" ht="15" customHeight="1" x14ac:dyDescent="0.25">
      <c r="A435" s="148">
        <f t="shared" si="13"/>
        <v>427</v>
      </c>
      <c r="B435" s="156" t="str">
        <f ca="1">IF(IFERROR(INDIRECT(CONCATENATE("'UNITCOST ITEMS (Data Entry)'!D",IFERROR(SUM(MATCH(A435,'UNITCOST ITEMS (Data Entry)'!$A$3:$A$504,0),2),""))),"")=0,"",IFERROR(INDIRECT(CONCATENATE("'UNITCOST ITEMS (Data Entry)'!D",IFERROR(SUM(MATCH(A435,'UNITCOST ITEMS (Data Entry)'!$A$3:$A$504,0),2),""))),""))</f>
        <v/>
      </c>
      <c r="C435" s="236" t="str">
        <f ca="1">IF(IFERROR(INDIRECT(CONCATENATE("'UNITCOST ITEMS (Data Entry)'!E",IFERROR(SUM(MATCH(A435,'UNITCOST ITEMS (Data Entry)'!$A$3:$A$504,0),2),""))),"")=0,"",IFERROR(INDIRECT(CONCATENATE("'UNITCOST ITEMS (Data Entry)'!E",IFERROR(SUM(MATCH(A435,'UNITCOST ITEMS (Data Entry)'!$A$3:$A$504,0),2),""))),""))</f>
        <v/>
      </c>
      <c r="D435" s="237"/>
      <c r="E435" s="159" t="str">
        <f ca="1">IF(IFERROR(INDIRECT(CONCATENATE("'UNITCOST ITEMS (Data Entry)'!F",IFERROR(SUM(MATCH(A435,'UNITCOST ITEMS (Data Entry)'!$A$3:$A$504,0),2),""))),"")=0,"",IFERROR(INDIRECT(CONCATENATE("'UNITCOST ITEMS (Data Entry)'!F",IFERROR(SUM(MATCH(A435,'UNITCOST ITEMS (Data Entry)'!$A$3:$A$504,0),2),""))),""))</f>
        <v/>
      </c>
      <c r="F435" s="159" t="str">
        <f ca="1">IF(IFERROR(INDIRECT(CONCATENATE("'UNITCOST ITEMS (Data Entry)'!G",IFERROR(SUM(MATCH(A435,'UNITCOST ITEMS (Data Entry)'!$A$3:$A$504,0),2),""))),"")=0,"",IFERROR(INDIRECT(CONCATENATE("'UNITCOST ITEMS (Data Entry)'!G",IFERROR(SUM(MATCH(A435,'UNITCOST ITEMS (Data Entry)'!$A$3:$A$504,0),2),""))),""))</f>
        <v/>
      </c>
      <c r="G435" s="152" t="str">
        <f ca="1">IF(IFERROR(INDIRECT(CONCATENATE("'UNITCOST ITEMS (Data Entry)'!H",IFERROR(SUM(MATCH(A435,'UNITCOST ITEMS (Data Entry)'!$A$3:$A$504,0),2),""))),"")=0,"",IFERROR(INDIRECT(CONCATENATE("'UNITCOST ITEMS (Data Entry)'!H",IFERROR(SUM(MATCH(A435,'UNITCOST ITEMS (Data Entry)'!$A$3:$A$504,0),2),""))),""))</f>
        <v/>
      </c>
      <c r="H435" s="152" t="str">
        <f ca="1">IF(IFERROR(INDIRECT(CONCATENATE("'UNITCOST ITEMS (Data Entry)'!I",IFERROR(SUM(MATCH(A435,'UNITCOST ITEMS (Data Entry)'!$A$3:$A$504,0),2),""))),"")=0,"",IFERROR(INDIRECT(CONCATENATE("'UNITCOST ITEMS (Data Entry)'!I",IFERROR(SUM(MATCH(A435,'UNITCOST ITEMS (Data Entry)'!$A$3:$A$504,0),2),""))),""))</f>
        <v/>
      </c>
      <c r="I435" s="153" t="str">
        <f ca="1">IF(K435=2,"",IF(IFERROR(INDIRECT(CONCATENATE("'UNITCOST ITEMS (Data Entry)'!J",IFERROR(SUM(MATCH(A435,'UNITCOST ITEMS (Data Entry)'!$A$3:$A$504,0),2),""))),"")=0,"",IFERROR(INDIRECT(CONCATENATE("'UNITCOST ITEMS (Data Entry)'!J",IFERROR(SUM(MATCH(A435,'UNITCOST ITEMS (Data Entry)'!$A$3:$A$504,0),2),""))),"")))</f>
        <v/>
      </c>
      <c r="J435" s="89"/>
      <c r="K435" s="149" t="str">
        <f ca="1">IF(IFERROR(INDIRECT(CONCATENATE("'UNITCOST ITEMS (Data Entry)'!C",IFERROR(SUM(MATCH(A435,'UNITCOST ITEMS (Data Entry)'!$A$3:$A$504,0),2),""))),"")=0,"",IFERROR(INDIRECT(CONCATENATE("'UNITCOST ITEMS (Data Entry)'!C",IFERROR(SUM(MATCH(A435,'UNITCOST ITEMS (Data Entry)'!$A$3:$A$504,0),2),""))),""))</f>
        <v/>
      </c>
      <c r="L435" s="85" t="str">
        <f t="shared" ca="1" si="12"/>
        <v/>
      </c>
    </row>
    <row r="436" spans="1:12" s="72" customFormat="1" ht="15" customHeight="1" x14ac:dyDescent="0.25">
      <c r="A436" s="148">
        <f t="shared" si="13"/>
        <v>428</v>
      </c>
      <c r="B436" s="156" t="str">
        <f ca="1">IF(IFERROR(INDIRECT(CONCATENATE("'UNITCOST ITEMS (Data Entry)'!D",IFERROR(SUM(MATCH(A436,'UNITCOST ITEMS (Data Entry)'!$A$3:$A$504,0),2),""))),"")=0,"",IFERROR(INDIRECT(CONCATENATE("'UNITCOST ITEMS (Data Entry)'!D",IFERROR(SUM(MATCH(A436,'UNITCOST ITEMS (Data Entry)'!$A$3:$A$504,0),2),""))),""))</f>
        <v/>
      </c>
      <c r="C436" s="236" t="str">
        <f ca="1">IF(IFERROR(INDIRECT(CONCATENATE("'UNITCOST ITEMS (Data Entry)'!E",IFERROR(SUM(MATCH(A436,'UNITCOST ITEMS (Data Entry)'!$A$3:$A$504,0),2),""))),"")=0,"",IFERROR(INDIRECT(CONCATENATE("'UNITCOST ITEMS (Data Entry)'!E",IFERROR(SUM(MATCH(A436,'UNITCOST ITEMS (Data Entry)'!$A$3:$A$504,0),2),""))),""))</f>
        <v/>
      </c>
      <c r="D436" s="237"/>
      <c r="E436" s="159" t="str">
        <f ca="1">IF(IFERROR(INDIRECT(CONCATENATE("'UNITCOST ITEMS (Data Entry)'!F",IFERROR(SUM(MATCH(A436,'UNITCOST ITEMS (Data Entry)'!$A$3:$A$504,0),2),""))),"")=0,"",IFERROR(INDIRECT(CONCATENATE("'UNITCOST ITEMS (Data Entry)'!F",IFERROR(SUM(MATCH(A436,'UNITCOST ITEMS (Data Entry)'!$A$3:$A$504,0),2),""))),""))</f>
        <v/>
      </c>
      <c r="F436" s="159" t="str">
        <f ca="1">IF(IFERROR(INDIRECT(CONCATENATE("'UNITCOST ITEMS (Data Entry)'!G",IFERROR(SUM(MATCH(A436,'UNITCOST ITEMS (Data Entry)'!$A$3:$A$504,0),2),""))),"")=0,"",IFERROR(INDIRECT(CONCATENATE("'UNITCOST ITEMS (Data Entry)'!G",IFERROR(SUM(MATCH(A436,'UNITCOST ITEMS (Data Entry)'!$A$3:$A$504,0),2),""))),""))</f>
        <v/>
      </c>
      <c r="G436" s="152" t="str">
        <f ca="1">IF(IFERROR(INDIRECT(CONCATENATE("'UNITCOST ITEMS (Data Entry)'!H",IFERROR(SUM(MATCH(A436,'UNITCOST ITEMS (Data Entry)'!$A$3:$A$504,0),2),""))),"")=0,"",IFERROR(INDIRECT(CONCATENATE("'UNITCOST ITEMS (Data Entry)'!H",IFERROR(SUM(MATCH(A436,'UNITCOST ITEMS (Data Entry)'!$A$3:$A$504,0),2),""))),""))</f>
        <v/>
      </c>
      <c r="H436" s="152" t="str">
        <f ca="1">IF(IFERROR(INDIRECT(CONCATENATE("'UNITCOST ITEMS (Data Entry)'!I",IFERROR(SUM(MATCH(A436,'UNITCOST ITEMS (Data Entry)'!$A$3:$A$504,0),2),""))),"")=0,"",IFERROR(INDIRECT(CONCATENATE("'UNITCOST ITEMS (Data Entry)'!I",IFERROR(SUM(MATCH(A436,'UNITCOST ITEMS (Data Entry)'!$A$3:$A$504,0),2),""))),""))</f>
        <v/>
      </c>
      <c r="I436" s="153" t="str">
        <f ca="1">IF(K436=2,"",IF(IFERROR(INDIRECT(CONCATENATE("'UNITCOST ITEMS (Data Entry)'!J",IFERROR(SUM(MATCH(A436,'UNITCOST ITEMS (Data Entry)'!$A$3:$A$504,0),2),""))),"")=0,"",IFERROR(INDIRECT(CONCATENATE("'UNITCOST ITEMS (Data Entry)'!J",IFERROR(SUM(MATCH(A436,'UNITCOST ITEMS (Data Entry)'!$A$3:$A$504,0),2),""))),"")))</f>
        <v/>
      </c>
      <c r="J436" s="89"/>
      <c r="K436" s="149" t="str">
        <f ca="1">IF(IFERROR(INDIRECT(CONCATENATE("'UNITCOST ITEMS (Data Entry)'!C",IFERROR(SUM(MATCH(A436,'UNITCOST ITEMS (Data Entry)'!$A$3:$A$504,0),2),""))),"")=0,"",IFERROR(INDIRECT(CONCATENATE("'UNITCOST ITEMS (Data Entry)'!C",IFERROR(SUM(MATCH(A436,'UNITCOST ITEMS (Data Entry)'!$A$3:$A$504,0),2),""))),""))</f>
        <v/>
      </c>
      <c r="L436" s="85" t="str">
        <f t="shared" ca="1" si="12"/>
        <v/>
      </c>
    </row>
    <row r="437" spans="1:12" s="72" customFormat="1" ht="15" customHeight="1" x14ac:dyDescent="0.25">
      <c r="A437" s="148">
        <f t="shared" si="13"/>
        <v>429</v>
      </c>
      <c r="B437" s="156" t="str">
        <f ca="1">IF(IFERROR(INDIRECT(CONCATENATE("'UNITCOST ITEMS (Data Entry)'!D",IFERROR(SUM(MATCH(A437,'UNITCOST ITEMS (Data Entry)'!$A$3:$A$504,0),2),""))),"")=0,"",IFERROR(INDIRECT(CONCATENATE("'UNITCOST ITEMS (Data Entry)'!D",IFERROR(SUM(MATCH(A437,'UNITCOST ITEMS (Data Entry)'!$A$3:$A$504,0),2),""))),""))</f>
        <v/>
      </c>
      <c r="C437" s="236" t="str">
        <f ca="1">IF(IFERROR(INDIRECT(CONCATENATE("'UNITCOST ITEMS (Data Entry)'!E",IFERROR(SUM(MATCH(A437,'UNITCOST ITEMS (Data Entry)'!$A$3:$A$504,0),2),""))),"")=0,"",IFERROR(INDIRECT(CONCATENATE("'UNITCOST ITEMS (Data Entry)'!E",IFERROR(SUM(MATCH(A437,'UNITCOST ITEMS (Data Entry)'!$A$3:$A$504,0),2),""))),""))</f>
        <v/>
      </c>
      <c r="D437" s="237"/>
      <c r="E437" s="159" t="str">
        <f ca="1">IF(IFERROR(INDIRECT(CONCATENATE("'UNITCOST ITEMS (Data Entry)'!F",IFERROR(SUM(MATCH(A437,'UNITCOST ITEMS (Data Entry)'!$A$3:$A$504,0),2),""))),"")=0,"",IFERROR(INDIRECT(CONCATENATE("'UNITCOST ITEMS (Data Entry)'!F",IFERROR(SUM(MATCH(A437,'UNITCOST ITEMS (Data Entry)'!$A$3:$A$504,0),2),""))),""))</f>
        <v/>
      </c>
      <c r="F437" s="159" t="str">
        <f ca="1">IF(IFERROR(INDIRECT(CONCATENATE("'UNITCOST ITEMS (Data Entry)'!G",IFERROR(SUM(MATCH(A437,'UNITCOST ITEMS (Data Entry)'!$A$3:$A$504,0),2),""))),"")=0,"",IFERROR(INDIRECT(CONCATENATE("'UNITCOST ITEMS (Data Entry)'!G",IFERROR(SUM(MATCH(A437,'UNITCOST ITEMS (Data Entry)'!$A$3:$A$504,0),2),""))),""))</f>
        <v/>
      </c>
      <c r="G437" s="152" t="str">
        <f ca="1">IF(IFERROR(INDIRECT(CONCATENATE("'UNITCOST ITEMS (Data Entry)'!H",IFERROR(SUM(MATCH(A437,'UNITCOST ITEMS (Data Entry)'!$A$3:$A$504,0),2),""))),"")=0,"",IFERROR(INDIRECT(CONCATENATE("'UNITCOST ITEMS (Data Entry)'!H",IFERROR(SUM(MATCH(A437,'UNITCOST ITEMS (Data Entry)'!$A$3:$A$504,0),2),""))),""))</f>
        <v/>
      </c>
      <c r="H437" s="152" t="str">
        <f ca="1">IF(IFERROR(INDIRECT(CONCATENATE("'UNITCOST ITEMS (Data Entry)'!I",IFERROR(SUM(MATCH(A437,'UNITCOST ITEMS (Data Entry)'!$A$3:$A$504,0),2),""))),"")=0,"",IFERROR(INDIRECT(CONCATENATE("'UNITCOST ITEMS (Data Entry)'!I",IFERROR(SUM(MATCH(A437,'UNITCOST ITEMS (Data Entry)'!$A$3:$A$504,0),2),""))),""))</f>
        <v/>
      </c>
      <c r="I437" s="153" t="str">
        <f ca="1">IF(K437=2,"",IF(IFERROR(INDIRECT(CONCATENATE("'UNITCOST ITEMS (Data Entry)'!J",IFERROR(SUM(MATCH(A437,'UNITCOST ITEMS (Data Entry)'!$A$3:$A$504,0),2),""))),"")=0,"",IFERROR(INDIRECT(CONCATENATE("'UNITCOST ITEMS (Data Entry)'!J",IFERROR(SUM(MATCH(A437,'UNITCOST ITEMS (Data Entry)'!$A$3:$A$504,0),2),""))),"")))</f>
        <v/>
      </c>
      <c r="J437" s="89"/>
      <c r="K437" s="149" t="str">
        <f ca="1">IF(IFERROR(INDIRECT(CONCATENATE("'UNITCOST ITEMS (Data Entry)'!C",IFERROR(SUM(MATCH(A437,'UNITCOST ITEMS (Data Entry)'!$A$3:$A$504,0),2),""))),"")=0,"",IFERROR(INDIRECT(CONCATENATE("'UNITCOST ITEMS (Data Entry)'!C",IFERROR(SUM(MATCH(A437,'UNITCOST ITEMS (Data Entry)'!$A$3:$A$504,0),2),""))),""))</f>
        <v/>
      </c>
      <c r="L437" s="85" t="str">
        <f t="shared" ca="1" si="12"/>
        <v/>
      </c>
    </row>
    <row r="438" spans="1:12" s="72" customFormat="1" ht="15" customHeight="1" x14ac:dyDescent="0.25">
      <c r="A438" s="148">
        <f t="shared" si="13"/>
        <v>430</v>
      </c>
      <c r="B438" s="156" t="str">
        <f ca="1">IF(IFERROR(INDIRECT(CONCATENATE("'UNITCOST ITEMS (Data Entry)'!D",IFERROR(SUM(MATCH(A438,'UNITCOST ITEMS (Data Entry)'!$A$3:$A$504,0),2),""))),"")=0,"",IFERROR(INDIRECT(CONCATENATE("'UNITCOST ITEMS (Data Entry)'!D",IFERROR(SUM(MATCH(A438,'UNITCOST ITEMS (Data Entry)'!$A$3:$A$504,0),2),""))),""))</f>
        <v/>
      </c>
      <c r="C438" s="236" t="str">
        <f ca="1">IF(IFERROR(INDIRECT(CONCATENATE("'UNITCOST ITEMS (Data Entry)'!E",IFERROR(SUM(MATCH(A438,'UNITCOST ITEMS (Data Entry)'!$A$3:$A$504,0),2),""))),"")=0,"",IFERROR(INDIRECT(CONCATENATE("'UNITCOST ITEMS (Data Entry)'!E",IFERROR(SUM(MATCH(A438,'UNITCOST ITEMS (Data Entry)'!$A$3:$A$504,0),2),""))),""))</f>
        <v/>
      </c>
      <c r="D438" s="237"/>
      <c r="E438" s="159" t="str">
        <f ca="1">IF(IFERROR(INDIRECT(CONCATENATE("'UNITCOST ITEMS (Data Entry)'!F",IFERROR(SUM(MATCH(A438,'UNITCOST ITEMS (Data Entry)'!$A$3:$A$504,0),2),""))),"")=0,"",IFERROR(INDIRECT(CONCATENATE("'UNITCOST ITEMS (Data Entry)'!F",IFERROR(SUM(MATCH(A438,'UNITCOST ITEMS (Data Entry)'!$A$3:$A$504,0),2),""))),""))</f>
        <v/>
      </c>
      <c r="F438" s="159" t="str">
        <f ca="1">IF(IFERROR(INDIRECT(CONCATENATE("'UNITCOST ITEMS (Data Entry)'!G",IFERROR(SUM(MATCH(A438,'UNITCOST ITEMS (Data Entry)'!$A$3:$A$504,0),2),""))),"")=0,"",IFERROR(INDIRECT(CONCATENATE("'UNITCOST ITEMS (Data Entry)'!G",IFERROR(SUM(MATCH(A438,'UNITCOST ITEMS (Data Entry)'!$A$3:$A$504,0),2),""))),""))</f>
        <v/>
      </c>
      <c r="G438" s="152" t="str">
        <f ca="1">IF(IFERROR(INDIRECT(CONCATENATE("'UNITCOST ITEMS (Data Entry)'!H",IFERROR(SUM(MATCH(A438,'UNITCOST ITEMS (Data Entry)'!$A$3:$A$504,0),2),""))),"")=0,"",IFERROR(INDIRECT(CONCATENATE("'UNITCOST ITEMS (Data Entry)'!H",IFERROR(SUM(MATCH(A438,'UNITCOST ITEMS (Data Entry)'!$A$3:$A$504,0),2),""))),""))</f>
        <v/>
      </c>
      <c r="H438" s="152" t="str">
        <f ca="1">IF(IFERROR(INDIRECT(CONCATENATE("'UNITCOST ITEMS (Data Entry)'!I",IFERROR(SUM(MATCH(A438,'UNITCOST ITEMS (Data Entry)'!$A$3:$A$504,0),2),""))),"")=0,"",IFERROR(INDIRECT(CONCATENATE("'UNITCOST ITEMS (Data Entry)'!I",IFERROR(SUM(MATCH(A438,'UNITCOST ITEMS (Data Entry)'!$A$3:$A$504,0),2),""))),""))</f>
        <v/>
      </c>
      <c r="I438" s="153" t="str">
        <f ca="1">IF(K438=2,"",IF(IFERROR(INDIRECT(CONCATENATE("'UNITCOST ITEMS (Data Entry)'!J",IFERROR(SUM(MATCH(A438,'UNITCOST ITEMS (Data Entry)'!$A$3:$A$504,0),2),""))),"")=0,"",IFERROR(INDIRECT(CONCATENATE("'UNITCOST ITEMS (Data Entry)'!J",IFERROR(SUM(MATCH(A438,'UNITCOST ITEMS (Data Entry)'!$A$3:$A$504,0),2),""))),"")))</f>
        <v/>
      </c>
      <c r="J438" s="89"/>
      <c r="K438" s="149" t="str">
        <f ca="1">IF(IFERROR(INDIRECT(CONCATENATE("'UNITCOST ITEMS (Data Entry)'!C",IFERROR(SUM(MATCH(A438,'UNITCOST ITEMS (Data Entry)'!$A$3:$A$504,0),2),""))),"")=0,"",IFERROR(INDIRECT(CONCATENATE("'UNITCOST ITEMS (Data Entry)'!C",IFERROR(SUM(MATCH(A438,'UNITCOST ITEMS (Data Entry)'!$A$3:$A$504,0),2),""))),""))</f>
        <v/>
      </c>
      <c r="L438" s="85" t="str">
        <f t="shared" ca="1" si="12"/>
        <v/>
      </c>
    </row>
    <row r="439" spans="1:12" s="72" customFormat="1" ht="15" customHeight="1" x14ac:dyDescent="0.25">
      <c r="A439" s="148">
        <f t="shared" si="13"/>
        <v>431</v>
      </c>
      <c r="B439" s="156" t="str">
        <f ca="1">IF(IFERROR(INDIRECT(CONCATENATE("'UNITCOST ITEMS (Data Entry)'!D",IFERROR(SUM(MATCH(A439,'UNITCOST ITEMS (Data Entry)'!$A$3:$A$504,0),2),""))),"")=0,"",IFERROR(INDIRECT(CONCATENATE("'UNITCOST ITEMS (Data Entry)'!D",IFERROR(SUM(MATCH(A439,'UNITCOST ITEMS (Data Entry)'!$A$3:$A$504,0),2),""))),""))</f>
        <v/>
      </c>
      <c r="C439" s="236" t="str">
        <f ca="1">IF(IFERROR(INDIRECT(CONCATENATE("'UNITCOST ITEMS (Data Entry)'!E",IFERROR(SUM(MATCH(A439,'UNITCOST ITEMS (Data Entry)'!$A$3:$A$504,0),2),""))),"")=0,"",IFERROR(INDIRECT(CONCATENATE("'UNITCOST ITEMS (Data Entry)'!E",IFERROR(SUM(MATCH(A439,'UNITCOST ITEMS (Data Entry)'!$A$3:$A$504,0),2),""))),""))</f>
        <v/>
      </c>
      <c r="D439" s="237"/>
      <c r="E439" s="159" t="str">
        <f ca="1">IF(IFERROR(INDIRECT(CONCATENATE("'UNITCOST ITEMS (Data Entry)'!F",IFERROR(SUM(MATCH(A439,'UNITCOST ITEMS (Data Entry)'!$A$3:$A$504,0),2),""))),"")=0,"",IFERROR(INDIRECT(CONCATENATE("'UNITCOST ITEMS (Data Entry)'!F",IFERROR(SUM(MATCH(A439,'UNITCOST ITEMS (Data Entry)'!$A$3:$A$504,0),2),""))),""))</f>
        <v/>
      </c>
      <c r="F439" s="159" t="str">
        <f ca="1">IF(IFERROR(INDIRECT(CONCATENATE("'UNITCOST ITEMS (Data Entry)'!G",IFERROR(SUM(MATCH(A439,'UNITCOST ITEMS (Data Entry)'!$A$3:$A$504,0),2),""))),"")=0,"",IFERROR(INDIRECT(CONCATENATE("'UNITCOST ITEMS (Data Entry)'!G",IFERROR(SUM(MATCH(A439,'UNITCOST ITEMS (Data Entry)'!$A$3:$A$504,0),2),""))),""))</f>
        <v/>
      </c>
      <c r="G439" s="152" t="str">
        <f ca="1">IF(IFERROR(INDIRECT(CONCATENATE("'UNITCOST ITEMS (Data Entry)'!H",IFERROR(SUM(MATCH(A439,'UNITCOST ITEMS (Data Entry)'!$A$3:$A$504,0),2),""))),"")=0,"",IFERROR(INDIRECT(CONCATENATE("'UNITCOST ITEMS (Data Entry)'!H",IFERROR(SUM(MATCH(A439,'UNITCOST ITEMS (Data Entry)'!$A$3:$A$504,0),2),""))),""))</f>
        <v/>
      </c>
      <c r="H439" s="152" t="str">
        <f ca="1">IF(IFERROR(INDIRECT(CONCATENATE("'UNITCOST ITEMS (Data Entry)'!I",IFERROR(SUM(MATCH(A439,'UNITCOST ITEMS (Data Entry)'!$A$3:$A$504,0),2),""))),"")=0,"",IFERROR(INDIRECT(CONCATENATE("'UNITCOST ITEMS (Data Entry)'!I",IFERROR(SUM(MATCH(A439,'UNITCOST ITEMS (Data Entry)'!$A$3:$A$504,0),2),""))),""))</f>
        <v/>
      </c>
      <c r="I439" s="153" t="str">
        <f ca="1">IF(K439=2,"",IF(IFERROR(INDIRECT(CONCATENATE("'UNITCOST ITEMS (Data Entry)'!J",IFERROR(SUM(MATCH(A439,'UNITCOST ITEMS (Data Entry)'!$A$3:$A$504,0),2),""))),"")=0,"",IFERROR(INDIRECT(CONCATENATE("'UNITCOST ITEMS (Data Entry)'!J",IFERROR(SUM(MATCH(A439,'UNITCOST ITEMS (Data Entry)'!$A$3:$A$504,0),2),""))),"")))</f>
        <v/>
      </c>
      <c r="J439" s="89"/>
      <c r="K439" s="149" t="str">
        <f ca="1">IF(IFERROR(INDIRECT(CONCATENATE("'UNITCOST ITEMS (Data Entry)'!C",IFERROR(SUM(MATCH(A439,'UNITCOST ITEMS (Data Entry)'!$A$3:$A$504,0),2),""))),"")=0,"",IFERROR(INDIRECT(CONCATENATE("'UNITCOST ITEMS (Data Entry)'!C",IFERROR(SUM(MATCH(A439,'UNITCOST ITEMS (Data Entry)'!$A$3:$A$504,0),2),""))),""))</f>
        <v/>
      </c>
      <c r="L439" s="85" t="str">
        <f t="shared" ca="1" si="12"/>
        <v/>
      </c>
    </row>
    <row r="440" spans="1:12" s="72" customFormat="1" ht="15" customHeight="1" x14ac:dyDescent="0.25">
      <c r="A440" s="148">
        <f t="shared" si="13"/>
        <v>432</v>
      </c>
      <c r="B440" s="156" t="str">
        <f ca="1">IF(IFERROR(INDIRECT(CONCATENATE("'UNITCOST ITEMS (Data Entry)'!D",IFERROR(SUM(MATCH(A440,'UNITCOST ITEMS (Data Entry)'!$A$3:$A$504,0),2),""))),"")=0,"",IFERROR(INDIRECT(CONCATENATE("'UNITCOST ITEMS (Data Entry)'!D",IFERROR(SUM(MATCH(A440,'UNITCOST ITEMS (Data Entry)'!$A$3:$A$504,0),2),""))),""))</f>
        <v/>
      </c>
      <c r="C440" s="236" t="str">
        <f ca="1">IF(IFERROR(INDIRECT(CONCATENATE("'UNITCOST ITEMS (Data Entry)'!E",IFERROR(SUM(MATCH(A440,'UNITCOST ITEMS (Data Entry)'!$A$3:$A$504,0),2),""))),"")=0,"",IFERROR(INDIRECT(CONCATENATE("'UNITCOST ITEMS (Data Entry)'!E",IFERROR(SUM(MATCH(A440,'UNITCOST ITEMS (Data Entry)'!$A$3:$A$504,0),2),""))),""))</f>
        <v/>
      </c>
      <c r="D440" s="237"/>
      <c r="E440" s="159" t="str">
        <f ca="1">IF(IFERROR(INDIRECT(CONCATENATE("'UNITCOST ITEMS (Data Entry)'!F",IFERROR(SUM(MATCH(A440,'UNITCOST ITEMS (Data Entry)'!$A$3:$A$504,0),2),""))),"")=0,"",IFERROR(INDIRECT(CONCATENATE("'UNITCOST ITEMS (Data Entry)'!F",IFERROR(SUM(MATCH(A440,'UNITCOST ITEMS (Data Entry)'!$A$3:$A$504,0),2),""))),""))</f>
        <v/>
      </c>
      <c r="F440" s="159" t="str">
        <f ca="1">IF(IFERROR(INDIRECT(CONCATENATE("'UNITCOST ITEMS (Data Entry)'!G",IFERROR(SUM(MATCH(A440,'UNITCOST ITEMS (Data Entry)'!$A$3:$A$504,0),2),""))),"")=0,"",IFERROR(INDIRECT(CONCATENATE("'UNITCOST ITEMS (Data Entry)'!G",IFERROR(SUM(MATCH(A440,'UNITCOST ITEMS (Data Entry)'!$A$3:$A$504,0),2),""))),""))</f>
        <v/>
      </c>
      <c r="G440" s="152" t="str">
        <f ca="1">IF(IFERROR(INDIRECT(CONCATENATE("'UNITCOST ITEMS (Data Entry)'!H",IFERROR(SUM(MATCH(A440,'UNITCOST ITEMS (Data Entry)'!$A$3:$A$504,0),2),""))),"")=0,"",IFERROR(INDIRECT(CONCATENATE("'UNITCOST ITEMS (Data Entry)'!H",IFERROR(SUM(MATCH(A440,'UNITCOST ITEMS (Data Entry)'!$A$3:$A$504,0),2),""))),""))</f>
        <v/>
      </c>
      <c r="H440" s="152" t="str">
        <f ca="1">IF(IFERROR(INDIRECT(CONCATENATE("'UNITCOST ITEMS (Data Entry)'!I",IFERROR(SUM(MATCH(A440,'UNITCOST ITEMS (Data Entry)'!$A$3:$A$504,0),2),""))),"")=0,"",IFERROR(INDIRECT(CONCATENATE("'UNITCOST ITEMS (Data Entry)'!I",IFERROR(SUM(MATCH(A440,'UNITCOST ITEMS (Data Entry)'!$A$3:$A$504,0),2),""))),""))</f>
        <v/>
      </c>
      <c r="I440" s="153" t="str">
        <f ca="1">IF(K440=2,"",IF(IFERROR(INDIRECT(CONCATENATE("'UNITCOST ITEMS (Data Entry)'!J",IFERROR(SUM(MATCH(A440,'UNITCOST ITEMS (Data Entry)'!$A$3:$A$504,0),2),""))),"")=0,"",IFERROR(INDIRECT(CONCATENATE("'UNITCOST ITEMS (Data Entry)'!J",IFERROR(SUM(MATCH(A440,'UNITCOST ITEMS (Data Entry)'!$A$3:$A$504,0),2),""))),"")))</f>
        <v/>
      </c>
      <c r="J440" s="89"/>
      <c r="K440" s="149" t="str">
        <f ca="1">IF(IFERROR(INDIRECT(CONCATENATE("'UNITCOST ITEMS (Data Entry)'!C",IFERROR(SUM(MATCH(A440,'UNITCOST ITEMS (Data Entry)'!$A$3:$A$504,0),2),""))),"")=0,"",IFERROR(INDIRECT(CONCATENATE("'UNITCOST ITEMS (Data Entry)'!C",IFERROR(SUM(MATCH(A440,'UNITCOST ITEMS (Data Entry)'!$A$3:$A$504,0),2),""))),""))</f>
        <v/>
      </c>
      <c r="L440" s="85" t="str">
        <f t="shared" ca="1" si="12"/>
        <v/>
      </c>
    </row>
    <row r="441" spans="1:12" s="72" customFormat="1" ht="15" customHeight="1" x14ac:dyDescent="0.25">
      <c r="A441" s="148">
        <f t="shared" si="13"/>
        <v>433</v>
      </c>
      <c r="B441" s="156" t="str">
        <f ca="1">IF(IFERROR(INDIRECT(CONCATENATE("'UNITCOST ITEMS (Data Entry)'!D",IFERROR(SUM(MATCH(A441,'UNITCOST ITEMS (Data Entry)'!$A$3:$A$504,0),2),""))),"")=0,"",IFERROR(INDIRECT(CONCATENATE("'UNITCOST ITEMS (Data Entry)'!D",IFERROR(SUM(MATCH(A441,'UNITCOST ITEMS (Data Entry)'!$A$3:$A$504,0),2),""))),""))</f>
        <v/>
      </c>
      <c r="C441" s="236" t="str">
        <f ca="1">IF(IFERROR(INDIRECT(CONCATENATE("'UNITCOST ITEMS (Data Entry)'!E",IFERROR(SUM(MATCH(A441,'UNITCOST ITEMS (Data Entry)'!$A$3:$A$504,0),2),""))),"")=0,"",IFERROR(INDIRECT(CONCATENATE("'UNITCOST ITEMS (Data Entry)'!E",IFERROR(SUM(MATCH(A441,'UNITCOST ITEMS (Data Entry)'!$A$3:$A$504,0),2),""))),""))</f>
        <v/>
      </c>
      <c r="D441" s="237"/>
      <c r="E441" s="159" t="str">
        <f ca="1">IF(IFERROR(INDIRECT(CONCATENATE("'UNITCOST ITEMS (Data Entry)'!F",IFERROR(SUM(MATCH(A441,'UNITCOST ITEMS (Data Entry)'!$A$3:$A$504,0),2),""))),"")=0,"",IFERROR(INDIRECT(CONCATENATE("'UNITCOST ITEMS (Data Entry)'!F",IFERROR(SUM(MATCH(A441,'UNITCOST ITEMS (Data Entry)'!$A$3:$A$504,0),2),""))),""))</f>
        <v/>
      </c>
      <c r="F441" s="159" t="str">
        <f ca="1">IF(IFERROR(INDIRECT(CONCATENATE("'UNITCOST ITEMS (Data Entry)'!G",IFERROR(SUM(MATCH(A441,'UNITCOST ITEMS (Data Entry)'!$A$3:$A$504,0),2),""))),"")=0,"",IFERROR(INDIRECT(CONCATENATE("'UNITCOST ITEMS (Data Entry)'!G",IFERROR(SUM(MATCH(A441,'UNITCOST ITEMS (Data Entry)'!$A$3:$A$504,0),2),""))),""))</f>
        <v/>
      </c>
      <c r="G441" s="152" t="str">
        <f ca="1">IF(IFERROR(INDIRECT(CONCATENATE("'UNITCOST ITEMS (Data Entry)'!H",IFERROR(SUM(MATCH(A441,'UNITCOST ITEMS (Data Entry)'!$A$3:$A$504,0),2),""))),"")=0,"",IFERROR(INDIRECT(CONCATENATE("'UNITCOST ITEMS (Data Entry)'!H",IFERROR(SUM(MATCH(A441,'UNITCOST ITEMS (Data Entry)'!$A$3:$A$504,0),2),""))),""))</f>
        <v/>
      </c>
      <c r="H441" s="152" t="str">
        <f ca="1">IF(IFERROR(INDIRECT(CONCATENATE("'UNITCOST ITEMS (Data Entry)'!I",IFERROR(SUM(MATCH(A441,'UNITCOST ITEMS (Data Entry)'!$A$3:$A$504,0),2),""))),"")=0,"",IFERROR(INDIRECT(CONCATENATE("'UNITCOST ITEMS (Data Entry)'!I",IFERROR(SUM(MATCH(A441,'UNITCOST ITEMS (Data Entry)'!$A$3:$A$504,0),2),""))),""))</f>
        <v/>
      </c>
      <c r="I441" s="153" t="str">
        <f ca="1">IF(K441=2,"",IF(IFERROR(INDIRECT(CONCATENATE("'UNITCOST ITEMS (Data Entry)'!J",IFERROR(SUM(MATCH(A441,'UNITCOST ITEMS (Data Entry)'!$A$3:$A$504,0),2),""))),"")=0,"",IFERROR(INDIRECT(CONCATENATE("'UNITCOST ITEMS (Data Entry)'!J",IFERROR(SUM(MATCH(A441,'UNITCOST ITEMS (Data Entry)'!$A$3:$A$504,0),2),""))),"")))</f>
        <v/>
      </c>
      <c r="J441" s="89"/>
      <c r="K441" s="149" t="str">
        <f ca="1">IF(IFERROR(INDIRECT(CONCATENATE("'UNITCOST ITEMS (Data Entry)'!C",IFERROR(SUM(MATCH(A441,'UNITCOST ITEMS (Data Entry)'!$A$3:$A$504,0),2),""))),"")=0,"",IFERROR(INDIRECT(CONCATENATE("'UNITCOST ITEMS (Data Entry)'!C",IFERROR(SUM(MATCH(A441,'UNITCOST ITEMS (Data Entry)'!$A$3:$A$504,0),2),""))),""))</f>
        <v/>
      </c>
      <c r="L441" s="85" t="str">
        <f t="shared" ca="1" si="12"/>
        <v/>
      </c>
    </row>
    <row r="442" spans="1:12" s="72" customFormat="1" ht="15" customHeight="1" x14ac:dyDescent="0.25">
      <c r="A442" s="148">
        <f t="shared" si="13"/>
        <v>434</v>
      </c>
      <c r="B442" s="156" t="str">
        <f ca="1">IF(IFERROR(INDIRECT(CONCATENATE("'UNITCOST ITEMS (Data Entry)'!D",IFERROR(SUM(MATCH(A442,'UNITCOST ITEMS (Data Entry)'!$A$3:$A$504,0),2),""))),"")=0,"",IFERROR(INDIRECT(CONCATENATE("'UNITCOST ITEMS (Data Entry)'!D",IFERROR(SUM(MATCH(A442,'UNITCOST ITEMS (Data Entry)'!$A$3:$A$504,0),2),""))),""))</f>
        <v/>
      </c>
      <c r="C442" s="236" t="str">
        <f ca="1">IF(IFERROR(INDIRECT(CONCATENATE("'UNITCOST ITEMS (Data Entry)'!E",IFERROR(SUM(MATCH(A442,'UNITCOST ITEMS (Data Entry)'!$A$3:$A$504,0),2),""))),"")=0,"",IFERROR(INDIRECT(CONCATENATE("'UNITCOST ITEMS (Data Entry)'!E",IFERROR(SUM(MATCH(A442,'UNITCOST ITEMS (Data Entry)'!$A$3:$A$504,0),2),""))),""))</f>
        <v/>
      </c>
      <c r="D442" s="237"/>
      <c r="E442" s="159" t="str">
        <f ca="1">IF(IFERROR(INDIRECT(CONCATENATE("'UNITCOST ITEMS (Data Entry)'!F",IFERROR(SUM(MATCH(A442,'UNITCOST ITEMS (Data Entry)'!$A$3:$A$504,0),2),""))),"")=0,"",IFERROR(INDIRECT(CONCATENATE("'UNITCOST ITEMS (Data Entry)'!F",IFERROR(SUM(MATCH(A442,'UNITCOST ITEMS (Data Entry)'!$A$3:$A$504,0),2),""))),""))</f>
        <v/>
      </c>
      <c r="F442" s="159" t="str">
        <f ca="1">IF(IFERROR(INDIRECT(CONCATENATE("'UNITCOST ITEMS (Data Entry)'!G",IFERROR(SUM(MATCH(A442,'UNITCOST ITEMS (Data Entry)'!$A$3:$A$504,0),2),""))),"")=0,"",IFERROR(INDIRECT(CONCATENATE("'UNITCOST ITEMS (Data Entry)'!G",IFERROR(SUM(MATCH(A442,'UNITCOST ITEMS (Data Entry)'!$A$3:$A$504,0),2),""))),""))</f>
        <v/>
      </c>
      <c r="G442" s="152" t="str">
        <f ca="1">IF(IFERROR(INDIRECT(CONCATENATE("'UNITCOST ITEMS (Data Entry)'!H",IFERROR(SUM(MATCH(A442,'UNITCOST ITEMS (Data Entry)'!$A$3:$A$504,0),2),""))),"")=0,"",IFERROR(INDIRECT(CONCATENATE("'UNITCOST ITEMS (Data Entry)'!H",IFERROR(SUM(MATCH(A442,'UNITCOST ITEMS (Data Entry)'!$A$3:$A$504,0),2),""))),""))</f>
        <v/>
      </c>
      <c r="H442" s="152" t="str">
        <f ca="1">IF(IFERROR(INDIRECT(CONCATENATE("'UNITCOST ITEMS (Data Entry)'!I",IFERROR(SUM(MATCH(A442,'UNITCOST ITEMS (Data Entry)'!$A$3:$A$504,0),2),""))),"")=0,"",IFERROR(INDIRECT(CONCATENATE("'UNITCOST ITEMS (Data Entry)'!I",IFERROR(SUM(MATCH(A442,'UNITCOST ITEMS (Data Entry)'!$A$3:$A$504,0),2),""))),""))</f>
        <v/>
      </c>
      <c r="I442" s="153" t="str">
        <f ca="1">IF(K442=2,"",IF(IFERROR(INDIRECT(CONCATENATE("'UNITCOST ITEMS (Data Entry)'!J",IFERROR(SUM(MATCH(A442,'UNITCOST ITEMS (Data Entry)'!$A$3:$A$504,0),2),""))),"")=0,"",IFERROR(INDIRECT(CONCATENATE("'UNITCOST ITEMS (Data Entry)'!J",IFERROR(SUM(MATCH(A442,'UNITCOST ITEMS (Data Entry)'!$A$3:$A$504,0),2),""))),"")))</f>
        <v/>
      </c>
      <c r="J442" s="89"/>
      <c r="K442" s="149" t="str">
        <f ca="1">IF(IFERROR(INDIRECT(CONCATENATE("'UNITCOST ITEMS (Data Entry)'!C",IFERROR(SUM(MATCH(A442,'UNITCOST ITEMS (Data Entry)'!$A$3:$A$504,0),2),""))),"")=0,"",IFERROR(INDIRECT(CONCATENATE("'UNITCOST ITEMS (Data Entry)'!C",IFERROR(SUM(MATCH(A442,'UNITCOST ITEMS (Data Entry)'!$A$3:$A$504,0),2),""))),""))</f>
        <v/>
      </c>
      <c r="L442" s="85" t="str">
        <f t="shared" ca="1" si="12"/>
        <v/>
      </c>
    </row>
    <row r="443" spans="1:12" s="72" customFormat="1" ht="15" customHeight="1" x14ac:dyDescent="0.25">
      <c r="A443" s="148">
        <f t="shared" si="13"/>
        <v>435</v>
      </c>
      <c r="B443" s="156" t="str">
        <f ca="1">IF(IFERROR(INDIRECT(CONCATENATE("'UNITCOST ITEMS (Data Entry)'!D",IFERROR(SUM(MATCH(A443,'UNITCOST ITEMS (Data Entry)'!$A$3:$A$504,0),2),""))),"")=0,"",IFERROR(INDIRECT(CONCATENATE("'UNITCOST ITEMS (Data Entry)'!D",IFERROR(SUM(MATCH(A443,'UNITCOST ITEMS (Data Entry)'!$A$3:$A$504,0),2),""))),""))</f>
        <v/>
      </c>
      <c r="C443" s="236" t="str">
        <f ca="1">IF(IFERROR(INDIRECT(CONCATENATE("'UNITCOST ITEMS (Data Entry)'!E",IFERROR(SUM(MATCH(A443,'UNITCOST ITEMS (Data Entry)'!$A$3:$A$504,0),2),""))),"")=0,"",IFERROR(INDIRECT(CONCATENATE("'UNITCOST ITEMS (Data Entry)'!E",IFERROR(SUM(MATCH(A443,'UNITCOST ITEMS (Data Entry)'!$A$3:$A$504,0),2),""))),""))</f>
        <v/>
      </c>
      <c r="D443" s="237"/>
      <c r="E443" s="159" t="str">
        <f ca="1">IF(IFERROR(INDIRECT(CONCATENATE("'UNITCOST ITEMS (Data Entry)'!F",IFERROR(SUM(MATCH(A443,'UNITCOST ITEMS (Data Entry)'!$A$3:$A$504,0),2),""))),"")=0,"",IFERROR(INDIRECT(CONCATENATE("'UNITCOST ITEMS (Data Entry)'!F",IFERROR(SUM(MATCH(A443,'UNITCOST ITEMS (Data Entry)'!$A$3:$A$504,0),2),""))),""))</f>
        <v/>
      </c>
      <c r="F443" s="159" t="str">
        <f ca="1">IF(IFERROR(INDIRECT(CONCATENATE("'UNITCOST ITEMS (Data Entry)'!G",IFERROR(SUM(MATCH(A443,'UNITCOST ITEMS (Data Entry)'!$A$3:$A$504,0),2),""))),"")=0,"",IFERROR(INDIRECT(CONCATENATE("'UNITCOST ITEMS (Data Entry)'!G",IFERROR(SUM(MATCH(A443,'UNITCOST ITEMS (Data Entry)'!$A$3:$A$504,0),2),""))),""))</f>
        <v/>
      </c>
      <c r="G443" s="152" t="str">
        <f ca="1">IF(IFERROR(INDIRECT(CONCATENATE("'UNITCOST ITEMS (Data Entry)'!H",IFERROR(SUM(MATCH(A443,'UNITCOST ITEMS (Data Entry)'!$A$3:$A$504,0),2),""))),"")=0,"",IFERROR(INDIRECT(CONCATENATE("'UNITCOST ITEMS (Data Entry)'!H",IFERROR(SUM(MATCH(A443,'UNITCOST ITEMS (Data Entry)'!$A$3:$A$504,0),2),""))),""))</f>
        <v/>
      </c>
      <c r="H443" s="152" t="str">
        <f ca="1">IF(IFERROR(INDIRECT(CONCATENATE("'UNITCOST ITEMS (Data Entry)'!I",IFERROR(SUM(MATCH(A443,'UNITCOST ITEMS (Data Entry)'!$A$3:$A$504,0),2),""))),"")=0,"",IFERROR(INDIRECT(CONCATENATE("'UNITCOST ITEMS (Data Entry)'!I",IFERROR(SUM(MATCH(A443,'UNITCOST ITEMS (Data Entry)'!$A$3:$A$504,0),2),""))),""))</f>
        <v/>
      </c>
      <c r="I443" s="153" t="str">
        <f ca="1">IF(K443=2,"",IF(IFERROR(INDIRECT(CONCATENATE("'UNITCOST ITEMS (Data Entry)'!J",IFERROR(SUM(MATCH(A443,'UNITCOST ITEMS (Data Entry)'!$A$3:$A$504,0),2),""))),"")=0,"",IFERROR(INDIRECT(CONCATENATE("'UNITCOST ITEMS (Data Entry)'!J",IFERROR(SUM(MATCH(A443,'UNITCOST ITEMS (Data Entry)'!$A$3:$A$504,0),2),""))),"")))</f>
        <v/>
      </c>
      <c r="J443" s="89"/>
      <c r="K443" s="149" t="str">
        <f ca="1">IF(IFERROR(INDIRECT(CONCATENATE("'UNITCOST ITEMS (Data Entry)'!C",IFERROR(SUM(MATCH(A443,'UNITCOST ITEMS (Data Entry)'!$A$3:$A$504,0),2),""))),"")=0,"",IFERROR(INDIRECT(CONCATENATE("'UNITCOST ITEMS (Data Entry)'!C",IFERROR(SUM(MATCH(A443,'UNITCOST ITEMS (Data Entry)'!$A$3:$A$504,0),2),""))),""))</f>
        <v/>
      </c>
      <c r="L443" s="85" t="str">
        <f t="shared" ca="1" si="12"/>
        <v/>
      </c>
    </row>
    <row r="444" spans="1:12" s="72" customFormat="1" ht="15" customHeight="1" x14ac:dyDescent="0.25">
      <c r="A444" s="148">
        <f t="shared" si="13"/>
        <v>436</v>
      </c>
      <c r="B444" s="156" t="str">
        <f ca="1">IF(IFERROR(INDIRECT(CONCATENATE("'UNITCOST ITEMS (Data Entry)'!D",IFERROR(SUM(MATCH(A444,'UNITCOST ITEMS (Data Entry)'!$A$3:$A$504,0),2),""))),"")=0,"",IFERROR(INDIRECT(CONCATENATE("'UNITCOST ITEMS (Data Entry)'!D",IFERROR(SUM(MATCH(A444,'UNITCOST ITEMS (Data Entry)'!$A$3:$A$504,0),2),""))),""))</f>
        <v/>
      </c>
      <c r="C444" s="236" t="str">
        <f ca="1">IF(IFERROR(INDIRECT(CONCATENATE("'UNITCOST ITEMS (Data Entry)'!E",IFERROR(SUM(MATCH(A444,'UNITCOST ITEMS (Data Entry)'!$A$3:$A$504,0),2),""))),"")=0,"",IFERROR(INDIRECT(CONCATENATE("'UNITCOST ITEMS (Data Entry)'!E",IFERROR(SUM(MATCH(A444,'UNITCOST ITEMS (Data Entry)'!$A$3:$A$504,0),2),""))),""))</f>
        <v/>
      </c>
      <c r="D444" s="237"/>
      <c r="E444" s="159" t="str">
        <f ca="1">IF(IFERROR(INDIRECT(CONCATENATE("'UNITCOST ITEMS (Data Entry)'!F",IFERROR(SUM(MATCH(A444,'UNITCOST ITEMS (Data Entry)'!$A$3:$A$504,0),2),""))),"")=0,"",IFERROR(INDIRECT(CONCATENATE("'UNITCOST ITEMS (Data Entry)'!F",IFERROR(SUM(MATCH(A444,'UNITCOST ITEMS (Data Entry)'!$A$3:$A$504,0),2),""))),""))</f>
        <v/>
      </c>
      <c r="F444" s="159" t="str">
        <f ca="1">IF(IFERROR(INDIRECT(CONCATENATE("'UNITCOST ITEMS (Data Entry)'!G",IFERROR(SUM(MATCH(A444,'UNITCOST ITEMS (Data Entry)'!$A$3:$A$504,0),2),""))),"")=0,"",IFERROR(INDIRECT(CONCATENATE("'UNITCOST ITEMS (Data Entry)'!G",IFERROR(SUM(MATCH(A444,'UNITCOST ITEMS (Data Entry)'!$A$3:$A$504,0),2),""))),""))</f>
        <v/>
      </c>
      <c r="G444" s="152" t="str">
        <f ca="1">IF(IFERROR(INDIRECT(CONCATENATE("'UNITCOST ITEMS (Data Entry)'!H",IFERROR(SUM(MATCH(A444,'UNITCOST ITEMS (Data Entry)'!$A$3:$A$504,0),2),""))),"")=0,"",IFERROR(INDIRECT(CONCATENATE("'UNITCOST ITEMS (Data Entry)'!H",IFERROR(SUM(MATCH(A444,'UNITCOST ITEMS (Data Entry)'!$A$3:$A$504,0),2),""))),""))</f>
        <v/>
      </c>
      <c r="H444" s="152" t="str">
        <f ca="1">IF(IFERROR(INDIRECT(CONCATENATE("'UNITCOST ITEMS (Data Entry)'!I",IFERROR(SUM(MATCH(A444,'UNITCOST ITEMS (Data Entry)'!$A$3:$A$504,0),2),""))),"")=0,"",IFERROR(INDIRECT(CONCATENATE("'UNITCOST ITEMS (Data Entry)'!I",IFERROR(SUM(MATCH(A444,'UNITCOST ITEMS (Data Entry)'!$A$3:$A$504,0),2),""))),""))</f>
        <v/>
      </c>
      <c r="I444" s="153" t="str">
        <f ca="1">IF(K444=2,"",IF(IFERROR(INDIRECT(CONCATENATE("'UNITCOST ITEMS (Data Entry)'!J",IFERROR(SUM(MATCH(A444,'UNITCOST ITEMS (Data Entry)'!$A$3:$A$504,0),2),""))),"")=0,"",IFERROR(INDIRECT(CONCATENATE("'UNITCOST ITEMS (Data Entry)'!J",IFERROR(SUM(MATCH(A444,'UNITCOST ITEMS (Data Entry)'!$A$3:$A$504,0),2),""))),"")))</f>
        <v/>
      </c>
      <c r="J444" s="89"/>
      <c r="K444" s="149" t="str">
        <f ca="1">IF(IFERROR(INDIRECT(CONCATENATE("'UNITCOST ITEMS (Data Entry)'!C",IFERROR(SUM(MATCH(A444,'UNITCOST ITEMS (Data Entry)'!$A$3:$A$504,0),2),""))),"")=0,"",IFERROR(INDIRECT(CONCATENATE("'UNITCOST ITEMS (Data Entry)'!C",IFERROR(SUM(MATCH(A444,'UNITCOST ITEMS (Data Entry)'!$A$3:$A$504,0),2),""))),""))</f>
        <v/>
      </c>
      <c r="L444" s="85" t="str">
        <f t="shared" ca="1" si="12"/>
        <v/>
      </c>
    </row>
    <row r="445" spans="1:12" s="72" customFormat="1" ht="15" customHeight="1" x14ac:dyDescent="0.25">
      <c r="A445" s="148">
        <f t="shared" si="13"/>
        <v>437</v>
      </c>
      <c r="B445" s="156" t="str">
        <f ca="1">IF(IFERROR(INDIRECT(CONCATENATE("'UNITCOST ITEMS (Data Entry)'!D",IFERROR(SUM(MATCH(A445,'UNITCOST ITEMS (Data Entry)'!$A$3:$A$504,0),2),""))),"")=0,"",IFERROR(INDIRECT(CONCATENATE("'UNITCOST ITEMS (Data Entry)'!D",IFERROR(SUM(MATCH(A445,'UNITCOST ITEMS (Data Entry)'!$A$3:$A$504,0),2),""))),""))</f>
        <v/>
      </c>
      <c r="C445" s="236" t="str">
        <f ca="1">IF(IFERROR(INDIRECT(CONCATENATE("'UNITCOST ITEMS (Data Entry)'!E",IFERROR(SUM(MATCH(A445,'UNITCOST ITEMS (Data Entry)'!$A$3:$A$504,0),2),""))),"")=0,"",IFERROR(INDIRECT(CONCATENATE("'UNITCOST ITEMS (Data Entry)'!E",IFERROR(SUM(MATCH(A445,'UNITCOST ITEMS (Data Entry)'!$A$3:$A$504,0),2),""))),""))</f>
        <v/>
      </c>
      <c r="D445" s="237"/>
      <c r="E445" s="159" t="str">
        <f ca="1">IF(IFERROR(INDIRECT(CONCATENATE("'UNITCOST ITEMS (Data Entry)'!F",IFERROR(SUM(MATCH(A445,'UNITCOST ITEMS (Data Entry)'!$A$3:$A$504,0),2),""))),"")=0,"",IFERROR(INDIRECT(CONCATENATE("'UNITCOST ITEMS (Data Entry)'!F",IFERROR(SUM(MATCH(A445,'UNITCOST ITEMS (Data Entry)'!$A$3:$A$504,0),2),""))),""))</f>
        <v/>
      </c>
      <c r="F445" s="159" t="str">
        <f ca="1">IF(IFERROR(INDIRECT(CONCATENATE("'UNITCOST ITEMS (Data Entry)'!G",IFERROR(SUM(MATCH(A445,'UNITCOST ITEMS (Data Entry)'!$A$3:$A$504,0),2),""))),"")=0,"",IFERROR(INDIRECT(CONCATENATE("'UNITCOST ITEMS (Data Entry)'!G",IFERROR(SUM(MATCH(A445,'UNITCOST ITEMS (Data Entry)'!$A$3:$A$504,0),2),""))),""))</f>
        <v/>
      </c>
      <c r="G445" s="152" t="str">
        <f ca="1">IF(IFERROR(INDIRECT(CONCATENATE("'UNITCOST ITEMS (Data Entry)'!H",IFERROR(SUM(MATCH(A445,'UNITCOST ITEMS (Data Entry)'!$A$3:$A$504,0),2),""))),"")=0,"",IFERROR(INDIRECT(CONCATENATE("'UNITCOST ITEMS (Data Entry)'!H",IFERROR(SUM(MATCH(A445,'UNITCOST ITEMS (Data Entry)'!$A$3:$A$504,0),2),""))),""))</f>
        <v/>
      </c>
      <c r="H445" s="152" t="str">
        <f ca="1">IF(IFERROR(INDIRECT(CONCATENATE("'UNITCOST ITEMS (Data Entry)'!I",IFERROR(SUM(MATCH(A445,'UNITCOST ITEMS (Data Entry)'!$A$3:$A$504,0),2),""))),"")=0,"",IFERROR(INDIRECT(CONCATENATE("'UNITCOST ITEMS (Data Entry)'!I",IFERROR(SUM(MATCH(A445,'UNITCOST ITEMS (Data Entry)'!$A$3:$A$504,0),2),""))),""))</f>
        <v/>
      </c>
      <c r="I445" s="153" t="str">
        <f ca="1">IF(K445=2,"",IF(IFERROR(INDIRECT(CONCATENATE("'UNITCOST ITEMS (Data Entry)'!J",IFERROR(SUM(MATCH(A445,'UNITCOST ITEMS (Data Entry)'!$A$3:$A$504,0),2),""))),"")=0,"",IFERROR(INDIRECT(CONCATENATE("'UNITCOST ITEMS (Data Entry)'!J",IFERROR(SUM(MATCH(A445,'UNITCOST ITEMS (Data Entry)'!$A$3:$A$504,0),2),""))),"")))</f>
        <v/>
      </c>
      <c r="J445" s="89"/>
      <c r="K445" s="149" t="str">
        <f ca="1">IF(IFERROR(INDIRECT(CONCATENATE("'UNITCOST ITEMS (Data Entry)'!C",IFERROR(SUM(MATCH(A445,'UNITCOST ITEMS (Data Entry)'!$A$3:$A$504,0),2),""))),"")=0,"",IFERROR(INDIRECT(CONCATENATE("'UNITCOST ITEMS (Data Entry)'!C",IFERROR(SUM(MATCH(A445,'UNITCOST ITEMS (Data Entry)'!$A$3:$A$504,0),2),""))),""))</f>
        <v/>
      </c>
      <c r="L445" s="85" t="str">
        <f t="shared" ca="1" si="12"/>
        <v/>
      </c>
    </row>
    <row r="446" spans="1:12" s="72" customFormat="1" ht="15" customHeight="1" x14ac:dyDescent="0.25">
      <c r="A446" s="148">
        <f t="shared" si="13"/>
        <v>438</v>
      </c>
      <c r="B446" s="156" t="str">
        <f ca="1">IF(IFERROR(INDIRECT(CONCATENATE("'UNITCOST ITEMS (Data Entry)'!D",IFERROR(SUM(MATCH(A446,'UNITCOST ITEMS (Data Entry)'!$A$3:$A$504,0),2),""))),"")=0,"",IFERROR(INDIRECT(CONCATENATE("'UNITCOST ITEMS (Data Entry)'!D",IFERROR(SUM(MATCH(A446,'UNITCOST ITEMS (Data Entry)'!$A$3:$A$504,0),2),""))),""))</f>
        <v/>
      </c>
      <c r="C446" s="236" t="str">
        <f ca="1">IF(IFERROR(INDIRECT(CONCATENATE("'UNITCOST ITEMS (Data Entry)'!E",IFERROR(SUM(MATCH(A446,'UNITCOST ITEMS (Data Entry)'!$A$3:$A$504,0),2),""))),"")=0,"",IFERROR(INDIRECT(CONCATENATE("'UNITCOST ITEMS (Data Entry)'!E",IFERROR(SUM(MATCH(A446,'UNITCOST ITEMS (Data Entry)'!$A$3:$A$504,0),2),""))),""))</f>
        <v/>
      </c>
      <c r="D446" s="237"/>
      <c r="E446" s="159" t="str">
        <f ca="1">IF(IFERROR(INDIRECT(CONCATENATE("'UNITCOST ITEMS (Data Entry)'!F",IFERROR(SUM(MATCH(A446,'UNITCOST ITEMS (Data Entry)'!$A$3:$A$504,0),2),""))),"")=0,"",IFERROR(INDIRECT(CONCATENATE("'UNITCOST ITEMS (Data Entry)'!F",IFERROR(SUM(MATCH(A446,'UNITCOST ITEMS (Data Entry)'!$A$3:$A$504,0),2),""))),""))</f>
        <v/>
      </c>
      <c r="F446" s="159" t="str">
        <f ca="1">IF(IFERROR(INDIRECT(CONCATENATE("'UNITCOST ITEMS (Data Entry)'!G",IFERROR(SUM(MATCH(A446,'UNITCOST ITEMS (Data Entry)'!$A$3:$A$504,0),2),""))),"")=0,"",IFERROR(INDIRECT(CONCATENATE("'UNITCOST ITEMS (Data Entry)'!G",IFERROR(SUM(MATCH(A446,'UNITCOST ITEMS (Data Entry)'!$A$3:$A$504,0),2),""))),""))</f>
        <v/>
      </c>
      <c r="G446" s="152" t="str">
        <f ca="1">IF(IFERROR(INDIRECT(CONCATENATE("'UNITCOST ITEMS (Data Entry)'!H",IFERROR(SUM(MATCH(A446,'UNITCOST ITEMS (Data Entry)'!$A$3:$A$504,0),2),""))),"")=0,"",IFERROR(INDIRECT(CONCATENATE("'UNITCOST ITEMS (Data Entry)'!H",IFERROR(SUM(MATCH(A446,'UNITCOST ITEMS (Data Entry)'!$A$3:$A$504,0),2),""))),""))</f>
        <v/>
      </c>
      <c r="H446" s="152" t="str">
        <f ca="1">IF(IFERROR(INDIRECT(CONCATENATE("'UNITCOST ITEMS (Data Entry)'!I",IFERROR(SUM(MATCH(A446,'UNITCOST ITEMS (Data Entry)'!$A$3:$A$504,0),2),""))),"")=0,"",IFERROR(INDIRECT(CONCATENATE("'UNITCOST ITEMS (Data Entry)'!I",IFERROR(SUM(MATCH(A446,'UNITCOST ITEMS (Data Entry)'!$A$3:$A$504,0),2),""))),""))</f>
        <v/>
      </c>
      <c r="I446" s="153" t="str">
        <f ca="1">IF(K446=2,"",IF(IFERROR(INDIRECT(CONCATENATE("'UNITCOST ITEMS (Data Entry)'!J",IFERROR(SUM(MATCH(A446,'UNITCOST ITEMS (Data Entry)'!$A$3:$A$504,0),2),""))),"")=0,"",IFERROR(INDIRECT(CONCATENATE("'UNITCOST ITEMS (Data Entry)'!J",IFERROR(SUM(MATCH(A446,'UNITCOST ITEMS (Data Entry)'!$A$3:$A$504,0),2),""))),"")))</f>
        <v/>
      </c>
      <c r="J446" s="89"/>
      <c r="K446" s="149" t="str">
        <f ca="1">IF(IFERROR(INDIRECT(CONCATENATE("'UNITCOST ITEMS (Data Entry)'!C",IFERROR(SUM(MATCH(A446,'UNITCOST ITEMS (Data Entry)'!$A$3:$A$504,0),2),""))),"")=0,"",IFERROR(INDIRECT(CONCATENATE("'UNITCOST ITEMS (Data Entry)'!C",IFERROR(SUM(MATCH(A446,'UNITCOST ITEMS (Data Entry)'!$A$3:$A$504,0),2),""))),""))</f>
        <v/>
      </c>
      <c r="L446" s="85" t="str">
        <f t="shared" ca="1" si="12"/>
        <v/>
      </c>
    </row>
    <row r="447" spans="1:12" s="72" customFormat="1" ht="15" customHeight="1" x14ac:dyDescent="0.25">
      <c r="A447" s="148">
        <f t="shared" si="13"/>
        <v>439</v>
      </c>
      <c r="B447" s="156" t="str">
        <f ca="1">IF(IFERROR(INDIRECT(CONCATENATE("'UNITCOST ITEMS (Data Entry)'!D",IFERROR(SUM(MATCH(A447,'UNITCOST ITEMS (Data Entry)'!$A$3:$A$504,0),2),""))),"")=0,"",IFERROR(INDIRECT(CONCATENATE("'UNITCOST ITEMS (Data Entry)'!D",IFERROR(SUM(MATCH(A447,'UNITCOST ITEMS (Data Entry)'!$A$3:$A$504,0),2),""))),""))</f>
        <v/>
      </c>
      <c r="C447" s="236" t="str">
        <f ca="1">IF(IFERROR(INDIRECT(CONCATENATE("'UNITCOST ITEMS (Data Entry)'!E",IFERROR(SUM(MATCH(A447,'UNITCOST ITEMS (Data Entry)'!$A$3:$A$504,0),2),""))),"")=0,"",IFERROR(INDIRECT(CONCATENATE("'UNITCOST ITEMS (Data Entry)'!E",IFERROR(SUM(MATCH(A447,'UNITCOST ITEMS (Data Entry)'!$A$3:$A$504,0),2),""))),""))</f>
        <v/>
      </c>
      <c r="D447" s="237"/>
      <c r="E447" s="159" t="str">
        <f ca="1">IF(IFERROR(INDIRECT(CONCATENATE("'UNITCOST ITEMS (Data Entry)'!F",IFERROR(SUM(MATCH(A447,'UNITCOST ITEMS (Data Entry)'!$A$3:$A$504,0),2),""))),"")=0,"",IFERROR(INDIRECT(CONCATENATE("'UNITCOST ITEMS (Data Entry)'!F",IFERROR(SUM(MATCH(A447,'UNITCOST ITEMS (Data Entry)'!$A$3:$A$504,0),2),""))),""))</f>
        <v/>
      </c>
      <c r="F447" s="159" t="str">
        <f ca="1">IF(IFERROR(INDIRECT(CONCATENATE("'UNITCOST ITEMS (Data Entry)'!G",IFERROR(SUM(MATCH(A447,'UNITCOST ITEMS (Data Entry)'!$A$3:$A$504,0),2),""))),"")=0,"",IFERROR(INDIRECT(CONCATENATE("'UNITCOST ITEMS (Data Entry)'!G",IFERROR(SUM(MATCH(A447,'UNITCOST ITEMS (Data Entry)'!$A$3:$A$504,0),2),""))),""))</f>
        <v/>
      </c>
      <c r="G447" s="152" t="str">
        <f ca="1">IF(IFERROR(INDIRECT(CONCATENATE("'UNITCOST ITEMS (Data Entry)'!H",IFERROR(SUM(MATCH(A447,'UNITCOST ITEMS (Data Entry)'!$A$3:$A$504,0),2),""))),"")=0,"",IFERROR(INDIRECT(CONCATENATE("'UNITCOST ITEMS (Data Entry)'!H",IFERROR(SUM(MATCH(A447,'UNITCOST ITEMS (Data Entry)'!$A$3:$A$504,0),2),""))),""))</f>
        <v/>
      </c>
      <c r="H447" s="152" t="str">
        <f ca="1">IF(IFERROR(INDIRECT(CONCATENATE("'UNITCOST ITEMS (Data Entry)'!I",IFERROR(SUM(MATCH(A447,'UNITCOST ITEMS (Data Entry)'!$A$3:$A$504,0),2),""))),"")=0,"",IFERROR(INDIRECT(CONCATENATE("'UNITCOST ITEMS (Data Entry)'!I",IFERROR(SUM(MATCH(A447,'UNITCOST ITEMS (Data Entry)'!$A$3:$A$504,0),2),""))),""))</f>
        <v/>
      </c>
      <c r="I447" s="153" t="str">
        <f ca="1">IF(K447=2,"",IF(IFERROR(INDIRECT(CONCATENATE("'UNITCOST ITEMS (Data Entry)'!J",IFERROR(SUM(MATCH(A447,'UNITCOST ITEMS (Data Entry)'!$A$3:$A$504,0),2),""))),"")=0,"",IFERROR(INDIRECT(CONCATENATE("'UNITCOST ITEMS (Data Entry)'!J",IFERROR(SUM(MATCH(A447,'UNITCOST ITEMS (Data Entry)'!$A$3:$A$504,0),2),""))),"")))</f>
        <v/>
      </c>
      <c r="J447" s="89"/>
      <c r="K447" s="149" t="str">
        <f ca="1">IF(IFERROR(INDIRECT(CONCATENATE("'UNITCOST ITEMS (Data Entry)'!C",IFERROR(SUM(MATCH(A447,'UNITCOST ITEMS (Data Entry)'!$A$3:$A$504,0),2),""))),"")=0,"",IFERROR(INDIRECT(CONCATENATE("'UNITCOST ITEMS (Data Entry)'!C",IFERROR(SUM(MATCH(A447,'UNITCOST ITEMS (Data Entry)'!$A$3:$A$504,0),2),""))),""))</f>
        <v/>
      </c>
      <c r="L447" s="85" t="str">
        <f t="shared" ca="1" si="12"/>
        <v/>
      </c>
    </row>
    <row r="448" spans="1:12" s="72" customFormat="1" ht="15" customHeight="1" x14ac:dyDescent="0.25">
      <c r="A448" s="148">
        <f t="shared" si="13"/>
        <v>440</v>
      </c>
      <c r="B448" s="156" t="str">
        <f ca="1">IF(IFERROR(INDIRECT(CONCATENATE("'UNITCOST ITEMS (Data Entry)'!D",IFERROR(SUM(MATCH(A448,'UNITCOST ITEMS (Data Entry)'!$A$3:$A$504,0),2),""))),"")=0,"",IFERROR(INDIRECT(CONCATENATE("'UNITCOST ITEMS (Data Entry)'!D",IFERROR(SUM(MATCH(A448,'UNITCOST ITEMS (Data Entry)'!$A$3:$A$504,0),2),""))),""))</f>
        <v/>
      </c>
      <c r="C448" s="236" t="str">
        <f ca="1">IF(IFERROR(INDIRECT(CONCATENATE("'UNITCOST ITEMS (Data Entry)'!E",IFERROR(SUM(MATCH(A448,'UNITCOST ITEMS (Data Entry)'!$A$3:$A$504,0),2),""))),"")=0,"",IFERROR(INDIRECT(CONCATENATE("'UNITCOST ITEMS (Data Entry)'!E",IFERROR(SUM(MATCH(A448,'UNITCOST ITEMS (Data Entry)'!$A$3:$A$504,0),2),""))),""))</f>
        <v/>
      </c>
      <c r="D448" s="237"/>
      <c r="E448" s="159" t="str">
        <f ca="1">IF(IFERROR(INDIRECT(CONCATENATE("'UNITCOST ITEMS (Data Entry)'!F",IFERROR(SUM(MATCH(A448,'UNITCOST ITEMS (Data Entry)'!$A$3:$A$504,0),2),""))),"")=0,"",IFERROR(INDIRECT(CONCATENATE("'UNITCOST ITEMS (Data Entry)'!F",IFERROR(SUM(MATCH(A448,'UNITCOST ITEMS (Data Entry)'!$A$3:$A$504,0),2),""))),""))</f>
        <v/>
      </c>
      <c r="F448" s="159" t="str">
        <f ca="1">IF(IFERROR(INDIRECT(CONCATENATE("'UNITCOST ITEMS (Data Entry)'!G",IFERROR(SUM(MATCH(A448,'UNITCOST ITEMS (Data Entry)'!$A$3:$A$504,0),2),""))),"")=0,"",IFERROR(INDIRECT(CONCATENATE("'UNITCOST ITEMS (Data Entry)'!G",IFERROR(SUM(MATCH(A448,'UNITCOST ITEMS (Data Entry)'!$A$3:$A$504,0),2),""))),""))</f>
        <v/>
      </c>
      <c r="G448" s="152" t="str">
        <f ca="1">IF(IFERROR(INDIRECT(CONCATENATE("'UNITCOST ITEMS (Data Entry)'!H",IFERROR(SUM(MATCH(A448,'UNITCOST ITEMS (Data Entry)'!$A$3:$A$504,0),2),""))),"")=0,"",IFERROR(INDIRECT(CONCATENATE("'UNITCOST ITEMS (Data Entry)'!H",IFERROR(SUM(MATCH(A448,'UNITCOST ITEMS (Data Entry)'!$A$3:$A$504,0),2),""))),""))</f>
        <v/>
      </c>
      <c r="H448" s="152" t="str">
        <f ca="1">IF(IFERROR(INDIRECT(CONCATENATE("'UNITCOST ITEMS (Data Entry)'!I",IFERROR(SUM(MATCH(A448,'UNITCOST ITEMS (Data Entry)'!$A$3:$A$504,0),2),""))),"")=0,"",IFERROR(INDIRECT(CONCATENATE("'UNITCOST ITEMS (Data Entry)'!I",IFERROR(SUM(MATCH(A448,'UNITCOST ITEMS (Data Entry)'!$A$3:$A$504,0),2),""))),""))</f>
        <v/>
      </c>
      <c r="I448" s="153" t="str">
        <f ca="1">IF(K448=2,"",IF(IFERROR(INDIRECT(CONCATENATE("'UNITCOST ITEMS (Data Entry)'!J",IFERROR(SUM(MATCH(A448,'UNITCOST ITEMS (Data Entry)'!$A$3:$A$504,0),2),""))),"")=0,"",IFERROR(INDIRECT(CONCATENATE("'UNITCOST ITEMS (Data Entry)'!J",IFERROR(SUM(MATCH(A448,'UNITCOST ITEMS (Data Entry)'!$A$3:$A$504,0),2),""))),"")))</f>
        <v/>
      </c>
      <c r="J448" s="89"/>
      <c r="K448" s="149" t="str">
        <f ca="1">IF(IFERROR(INDIRECT(CONCATENATE("'UNITCOST ITEMS (Data Entry)'!C",IFERROR(SUM(MATCH(A448,'UNITCOST ITEMS (Data Entry)'!$A$3:$A$504,0),2),""))),"")=0,"",IFERROR(INDIRECT(CONCATENATE("'UNITCOST ITEMS (Data Entry)'!C",IFERROR(SUM(MATCH(A448,'UNITCOST ITEMS (Data Entry)'!$A$3:$A$504,0),2),""))),""))</f>
        <v/>
      </c>
      <c r="L448" s="85" t="str">
        <f t="shared" ca="1" si="12"/>
        <v/>
      </c>
    </row>
    <row r="449" spans="1:12" s="72" customFormat="1" ht="15" customHeight="1" x14ac:dyDescent="0.25">
      <c r="A449" s="148">
        <f t="shared" si="13"/>
        <v>441</v>
      </c>
      <c r="B449" s="156" t="str">
        <f ca="1">IF(IFERROR(INDIRECT(CONCATENATE("'UNITCOST ITEMS (Data Entry)'!D",IFERROR(SUM(MATCH(A449,'UNITCOST ITEMS (Data Entry)'!$A$3:$A$504,0),2),""))),"")=0,"",IFERROR(INDIRECT(CONCATENATE("'UNITCOST ITEMS (Data Entry)'!D",IFERROR(SUM(MATCH(A449,'UNITCOST ITEMS (Data Entry)'!$A$3:$A$504,0),2),""))),""))</f>
        <v/>
      </c>
      <c r="C449" s="236" t="str">
        <f ca="1">IF(IFERROR(INDIRECT(CONCATENATE("'UNITCOST ITEMS (Data Entry)'!E",IFERROR(SUM(MATCH(A449,'UNITCOST ITEMS (Data Entry)'!$A$3:$A$504,0),2),""))),"")=0,"",IFERROR(INDIRECT(CONCATENATE("'UNITCOST ITEMS (Data Entry)'!E",IFERROR(SUM(MATCH(A449,'UNITCOST ITEMS (Data Entry)'!$A$3:$A$504,0),2),""))),""))</f>
        <v/>
      </c>
      <c r="D449" s="237"/>
      <c r="E449" s="159" t="str">
        <f ca="1">IF(IFERROR(INDIRECT(CONCATENATE("'UNITCOST ITEMS (Data Entry)'!F",IFERROR(SUM(MATCH(A449,'UNITCOST ITEMS (Data Entry)'!$A$3:$A$504,0),2),""))),"")=0,"",IFERROR(INDIRECT(CONCATENATE("'UNITCOST ITEMS (Data Entry)'!F",IFERROR(SUM(MATCH(A449,'UNITCOST ITEMS (Data Entry)'!$A$3:$A$504,0),2),""))),""))</f>
        <v/>
      </c>
      <c r="F449" s="159" t="str">
        <f ca="1">IF(IFERROR(INDIRECT(CONCATENATE("'UNITCOST ITEMS (Data Entry)'!G",IFERROR(SUM(MATCH(A449,'UNITCOST ITEMS (Data Entry)'!$A$3:$A$504,0),2),""))),"")=0,"",IFERROR(INDIRECT(CONCATENATE("'UNITCOST ITEMS (Data Entry)'!G",IFERROR(SUM(MATCH(A449,'UNITCOST ITEMS (Data Entry)'!$A$3:$A$504,0),2),""))),""))</f>
        <v/>
      </c>
      <c r="G449" s="152" t="str">
        <f ca="1">IF(IFERROR(INDIRECT(CONCATENATE("'UNITCOST ITEMS (Data Entry)'!H",IFERROR(SUM(MATCH(A449,'UNITCOST ITEMS (Data Entry)'!$A$3:$A$504,0),2),""))),"")=0,"",IFERROR(INDIRECT(CONCATENATE("'UNITCOST ITEMS (Data Entry)'!H",IFERROR(SUM(MATCH(A449,'UNITCOST ITEMS (Data Entry)'!$A$3:$A$504,0),2),""))),""))</f>
        <v/>
      </c>
      <c r="H449" s="152" t="str">
        <f ca="1">IF(IFERROR(INDIRECT(CONCATENATE("'UNITCOST ITEMS (Data Entry)'!I",IFERROR(SUM(MATCH(A449,'UNITCOST ITEMS (Data Entry)'!$A$3:$A$504,0),2),""))),"")=0,"",IFERROR(INDIRECT(CONCATENATE("'UNITCOST ITEMS (Data Entry)'!I",IFERROR(SUM(MATCH(A449,'UNITCOST ITEMS (Data Entry)'!$A$3:$A$504,0),2),""))),""))</f>
        <v/>
      </c>
      <c r="I449" s="153" t="str">
        <f ca="1">IF(K449=2,"",IF(IFERROR(INDIRECT(CONCATENATE("'UNITCOST ITEMS (Data Entry)'!J",IFERROR(SUM(MATCH(A449,'UNITCOST ITEMS (Data Entry)'!$A$3:$A$504,0),2),""))),"")=0,"",IFERROR(INDIRECT(CONCATENATE("'UNITCOST ITEMS (Data Entry)'!J",IFERROR(SUM(MATCH(A449,'UNITCOST ITEMS (Data Entry)'!$A$3:$A$504,0),2),""))),"")))</f>
        <v/>
      </c>
      <c r="J449" s="89"/>
      <c r="K449" s="149" t="str">
        <f ca="1">IF(IFERROR(INDIRECT(CONCATENATE("'UNITCOST ITEMS (Data Entry)'!C",IFERROR(SUM(MATCH(A449,'UNITCOST ITEMS (Data Entry)'!$A$3:$A$504,0),2),""))),"")=0,"",IFERROR(INDIRECT(CONCATENATE("'UNITCOST ITEMS (Data Entry)'!C",IFERROR(SUM(MATCH(A449,'UNITCOST ITEMS (Data Entry)'!$A$3:$A$504,0),2),""))),""))</f>
        <v/>
      </c>
      <c r="L449" s="85" t="str">
        <f t="shared" ca="1" si="12"/>
        <v/>
      </c>
    </row>
    <row r="450" spans="1:12" s="72" customFormat="1" ht="15" customHeight="1" x14ac:dyDescent="0.25">
      <c r="A450" s="148">
        <f t="shared" si="13"/>
        <v>442</v>
      </c>
      <c r="B450" s="156" t="str">
        <f ca="1">IF(IFERROR(INDIRECT(CONCATENATE("'UNITCOST ITEMS (Data Entry)'!D",IFERROR(SUM(MATCH(A450,'UNITCOST ITEMS (Data Entry)'!$A$3:$A$504,0),2),""))),"")=0,"",IFERROR(INDIRECT(CONCATENATE("'UNITCOST ITEMS (Data Entry)'!D",IFERROR(SUM(MATCH(A450,'UNITCOST ITEMS (Data Entry)'!$A$3:$A$504,0),2),""))),""))</f>
        <v/>
      </c>
      <c r="C450" s="236" t="str">
        <f ca="1">IF(IFERROR(INDIRECT(CONCATENATE("'UNITCOST ITEMS (Data Entry)'!E",IFERROR(SUM(MATCH(A450,'UNITCOST ITEMS (Data Entry)'!$A$3:$A$504,0),2),""))),"")=0,"",IFERROR(INDIRECT(CONCATENATE("'UNITCOST ITEMS (Data Entry)'!E",IFERROR(SUM(MATCH(A450,'UNITCOST ITEMS (Data Entry)'!$A$3:$A$504,0),2),""))),""))</f>
        <v/>
      </c>
      <c r="D450" s="237"/>
      <c r="E450" s="159" t="str">
        <f ca="1">IF(IFERROR(INDIRECT(CONCATENATE("'UNITCOST ITEMS (Data Entry)'!F",IFERROR(SUM(MATCH(A450,'UNITCOST ITEMS (Data Entry)'!$A$3:$A$504,0),2),""))),"")=0,"",IFERROR(INDIRECT(CONCATENATE("'UNITCOST ITEMS (Data Entry)'!F",IFERROR(SUM(MATCH(A450,'UNITCOST ITEMS (Data Entry)'!$A$3:$A$504,0),2),""))),""))</f>
        <v/>
      </c>
      <c r="F450" s="159" t="str">
        <f ca="1">IF(IFERROR(INDIRECT(CONCATENATE("'UNITCOST ITEMS (Data Entry)'!G",IFERROR(SUM(MATCH(A450,'UNITCOST ITEMS (Data Entry)'!$A$3:$A$504,0),2),""))),"")=0,"",IFERROR(INDIRECT(CONCATENATE("'UNITCOST ITEMS (Data Entry)'!G",IFERROR(SUM(MATCH(A450,'UNITCOST ITEMS (Data Entry)'!$A$3:$A$504,0),2),""))),""))</f>
        <v/>
      </c>
      <c r="G450" s="152" t="str">
        <f ca="1">IF(IFERROR(INDIRECT(CONCATENATE("'UNITCOST ITEMS (Data Entry)'!H",IFERROR(SUM(MATCH(A450,'UNITCOST ITEMS (Data Entry)'!$A$3:$A$504,0),2),""))),"")=0,"",IFERROR(INDIRECT(CONCATENATE("'UNITCOST ITEMS (Data Entry)'!H",IFERROR(SUM(MATCH(A450,'UNITCOST ITEMS (Data Entry)'!$A$3:$A$504,0),2),""))),""))</f>
        <v/>
      </c>
      <c r="H450" s="152" t="str">
        <f ca="1">IF(IFERROR(INDIRECT(CONCATENATE("'UNITCOST ITEMS (Data Entry)'!I",IFERROR(SUM(MATCH(A450,'UNITCOST ITEMS (Data Entry)'!$A$3:$A$504,0),2),""))),"")=0,"",IFERROR(INDIRECT(CONCATENATE("'UNITCOST ITEMS (Data Entry)'!I",IFERROR(SUM(MATCH(A450,'UNITCOST ITEMS (Data Entry)'!$A$3:$A$504,0),2),""))),""))</f>
        <v/>
      </c>
      <c r="I450" s="153" t="str">
        <f ca="1">IF(K450=2,"",IF(IFERROR(INDIRECT(CONCATENATE("'UNITCOST ITEMS (Data Entry)'!J",IFERROR(SUM(MATCH(A450,'UNITCOST ITEMS (Data Entry)'!$A$3:$A$504,0),2),""))),"")=0,"",IFERROR(INDIRECT(CONCATENATE("'UNITCOST ITEMS (Data Entry)'!J",IFERROR(SUM(MATCH(A450,'UNITCOST ITEMS (Data Entry)'!$A$3:$A$504,0),2),""))),"")))</f>
        <v/>
      </c>
      <c r="J450" s="89"/>
      <c r="K450" s="149" t="str">
        <f ca="1">IF(IFERROR(INDIRECT(CONCATENATE("'UNITCOST ITEMS (Data Entry)'!C",IFERROR(SUM(MATCH(A450,'UNITCOST ITEMS (Data Entry)'!$A$3:$A$504,0),2),""))),"")=0,"",IFERROR(INDIRECT(CONCATENATE("'UNITCOST ITEMS (Data Entry)'!C",IFERROR(SUM(MATCH(A450,'UNITCOST ITEMS (Data Entry)'!$A$3:$A$504,0),2),""))),""))</f>
        <v/>
      </c>
      <c r="L450" s="85" t="str">
        <f t="shared" ca="1" si="12"/>
        <v/>
      </c>
    </row>
    <row r="451" spans="1:12" s="72" customFormat="1" ht="15" customHeight="1" x14ac:dyDescent="0.25">
      <c r="A451" s="148">
        <f t="shared" si="13"/>
        <v>443</v>
      </c>
      <c r="B451" s="156" t="str">
        <f ca="1">IF(IFERROR(INDIRECT(CONCATENATE("'UNITCOST ITEMS (Data Entry)'!D",IFERROR(SUM(MATCH(A451,'UNITCOST ITEMS (Data Entry)'!$A$3:$A$504,0),2),""))),"")=0,"",IFERROR(INDIRECT(CONCATENATE("'UNITCOST ITEMS (Data Entry)'!D",IFERROR(SUM(MATCH(A451,'UNITCOST ITEMS (Data Entry)'!$A$3:$A$504,0),2),""))),""))</f>
        <v/>
      </c>
      <c r="C451" s="236" t="str">
        <f ca="1">IF(IFERROR(INDIRECT(CONCATENATE("'UNITCOST ITEMS (Data Entry)'!E",IFERROR(SUM(MATCH(A451,'UNITCOST ITEMS (Data Entry)'!$A$3:$A$504,0),2),""))),"")=0,"",IFERROR(INDIRECT(CONCATENATE("'UNITCOST ITEMS (Data Entry)'!E",IFERROR(SUM(MATCH(A451,'UNITCOST ITEMS (Data Entry)'!$A$3:$A$504,0),2),""))),""))</f>
        <v/>
      </c>
      <c r="D451" s="237"/>
      <c r="E451" s="159" t="str">
        <f ca="1">IF(IFERROR(INDIRECT(CONCATENATE("'UNITCOST ITEMS (Data Entry)'!F",IFERROR(SUM(MATCH(A451,'UNITCOST ITEMS (Data Entry)'!$A$3:$A$504,0),2),""))),"")=0,"",IFERROR(INDIRECT(CONCATENATE("'UNITCOST ITEMS (Data Entry)'!F",IFERROR(SUM(MATCH(A451,'UNITCOST ITEMS (Data Entry)'!$A$3:$A$504,0),2),""))),""))</f>
        <v/>
      </c>
      <c r="F451" s="159" t="str">
        <f ca="1">IF(IFERROR(INDIRECT(CONCATENATE("'UNITCOST ITEMS (Data Entry)'!G",IFERROR(SUM(MATCH(A451,'UNITCOST ITEMS (Data Entry)'!$A$3:$A$504,0),2),""))),"")=0,"",IFERROR(INDIRECT(CONCATENATE("'UNITCOST ITEMS (Data Entry)'!G",IFERROR(SUM(MATCH(A451,'UNITCOST ITEMS (Data Entry)'!$A$3:$A$504,0),2),""))),""))</f>
        <v/>
      </c>
      <c r="G451" s="152" t="str">
        <f ca="1">IF(IFERROR(INDIRECT(CONCATENATE("'UNITCOST ITEMS (Data Entry)'!H",IFERROR(SUM(MATCH(A451,'UNITCOST ITEMS (Data Entry)'!$A$3:$A$504,0),2),""))),"")=0,"",IFERROR(INDIRECT(CONCATENATE("'UNITCOST ITEMS (Data Entry)'!H",IFERROR(SUM(MATCH(A451,'UNITCOST ITEMS (Data Entry)'!$A$3:$A$504,0),2),""))),""))</f>
        <v/>
      </c>
      <c r="H451" s="152" t="str">
        <f ca="1">IF(IFERROR(INDIRECT(CONCATENATE("'UNITCOST ITEMS (Data Entry)'!I",IFERROR(SUM(MATCH(A451,'UNITCOST ITEMS (Data Entry)'!$A$3:$A$504,0),2),""))),"")=0,"",IFERROR(INDIRECT(CONCATENATE("'UNITCOST ITEMS (Data Entry)'!I",IFERROR(SUM(MATCH(A451,'UNITCOST ITEMS (Data Entry)'!$A$3:$A$504,0),2),""))),""))</f>
        <v/>
      </c>
      <c r="I451" s="153" t="str">
        <f ca="1">IF(K451=2,"",IF(IFERROR(INDIRECT(CONCATENATE("'UNITCOST ITEMS (Data Entry)'!J",IFERROR(SUM(MATCH(A451,'UNITCOST ITEMS (Data Entry)'!$A$3:$A$504,0),2),""))),"")=0,"",IFERROR(INDIRECT(CONCATENATE("'UNITCOST ITEMS (Data Entry)'!J",IFERROR(SUM(MATCH(A451,'UNITCOST ITEMS (Data Entry)'!$A$3:$A$504,0),2),""))),"")))</f>
        <v/>
      </c>
      <c r="J451" s="89"/>
      <c r="K451" s="149" t="str">
        <f ca="1">IF(IFERROR(INDIRECT(CONCATENATE("'UNITCOST ITEMS (Data Entry)'!C",IFERROR(SUM(MATCH(A451,'UNITCOST ITEMS (Data Entry)'!$A$3:$A$504,0),2),""))),"")=0,"",IFERROR(INDIRECT(CONCATENATE("'UNITCOST ITEMS (Data Entry)'!C",IFERROR(SUM(MATCH(A451,'UNITCOST ITEMS (Data Entry)'!$A$3:$A$504,0),2),""))),""))</f>
        <v/>
      </c>
      <c r="L451" s="85" t="str">
        <f t="shared" ca="1" si="12"/>
        <v/>
      </c>
    </row>
    <row r="452" spans="1:12" s="72" customFormat="1" ht="15" customHeight="1" x14ac:dyDescent="0.25">
      <c r="A452" s="148">
        <f t="shared" si="13"/>
        <v>444</v>
      </c>
      <c r="B452" s="156" t="str">
        <f ca="1">IF(IFERROR(INDIRECT(CONCATENATE("'UNITCOST ITEMS (Data Entry)'!D",IFERROR(SUM(MATCH(A452,'UNITCOST ITEMS (Data Entry)'!$A$3:$A$504,0),2),""))),"")=0,"",IFERROR(INDIRECT(CONCATENATE("'UNITCOST ITEMS (Data Entry)'!D",IFERROR(SUM(MATCH(A452,'UNITCOST ITEMS (Data Entry)'!$A$3:$A$504,0),2),""))),""))</f>
        <v/>
      </c>
      <c r="C452" s="236" t="str">
        <f ca="1">IF(IFERROR(INDIRECT(CONCATENATE("'UNITCOST ITEMS (Data Entry)'!E",IFERROR(SUM(MATCH(A452,'UNITCOST ITEMS (Data Entry)'!$A$3:$A$504,0),2),""))),"")=0,"",IFERROR(INDIRECT(CONCATENATE("'UNITCOST ITEMS (Data Entry)'!E",IFERROR(SUM(MATCH(A452,'UNITCOST ITEMS (Data Entry)'!$A$3:$A$504,0),2),""))),""))</f>
        <v/>
      </c>
      <c r="D452" s="237"/>
      <c r="E452" s="159" t="str">
        <f ca="1">IF(IFERROR(INDIRECT(CONCATENATE("'UNITCOST ITEMS (Data Entry)'!F",IFERROR(SUM(MATCH(A452,'UNITCOST ITEMS (Data Entry)'!$A$3:$A$504,0),2),""))),"")=0,"",IFERROR(INDIRECT(CONCATENATE("'UNITCOST ITEMS (Data Entry)'!F",IFERROR(SUM(MATCH(A452,'UNITCOST ITEMS (Data Entry)'!$A$3:$A$504,0),2),""))),""))</f>
        <v/>
      </c>
      <c r="F452" s="159" t="str">
        <f ca="1">IF(IFERROR(INDIRECT(CONCATENATE("'UNITCOST ITEMS (Data Entry)'!G",IFERROR(SUM(MATCH(A452,'UNITCOST ITEMS (Data Entry)'!$A$3:$A$504,0),2),""))),"")=0,"",IFERROR(INDIRECT(CONCATENATE("'UNITCOST ITEMS (Data Entry)'!G",IFERROR(SUM(MATCH(A452,'UNITCOST ITEMS (Data Entry)'!$A$3:$A$504,0),2),""))),""))</f>
        <v/>
      </c>
      <c r="G452" s="152" t="str">
        <f ca="1">IF(IFERROR(INDIRECT(CONCATENATE("'UNITCOST ITEMS (Data Entry)'!H",IFERROR(SUM(MATCH(A452,'UNITCOST ITEMS (Data Entry)'!$A$3:$A$504,0),2),""))),"")=0,"",IFERROR(INDIRECT(CONCATENATE("'UNITCOST ITEMS (Data Entry)'!H",IFERROR(SUM(MATCH(A452,'UNITCOST ITEMS (Data Entry)'!$A$3:$A$504,0),2),""))),""))</f>
        <v/>
      </c>
      <c r="H452" s="152" t="str">
        <f ca="1">IF(IFERROR(INDIRECT(CONCATENATE("'UNITCOST ITEMS (Data Entry)'!I",IFERROR(SUM(MATCH(A452,'UNITCOST ITEMS (Data Entry)'!$A$3:$A$504,0),2),""))),"")=0,"",IFERROR(INDIRECT(CONCATENATE("'UNITCOST ITEMS (Data Entry)'!I",IFERROR(SUM(MATCH(A452,'UNITCOST ITEMS (Data Entry)'!$A$3:$A$504,0),2),""))),""))</f>
        <v/>
      </c>
      <c r="I452" s="153" t="str">
        <f ca="1">IF(K452=2,"",IF(IFERROR(INDIRECT(CONCATENATE("'UNITCOST ITEMS (Data Entry)'!J",IFERROR(SUM(MATCH(A452,'UNITCOST ITEMS (Data Entry)'!$A$3:$A$504,0),2),""))),"")=0,"",IFERROR(INDIRECT(CONCATENATE("'UNITCOST ITEMS (Data Entry)'!J",IFERROR(SUM(MATCH(A452,'UNITCOST ITEMS (Data Entry)'!$A$3:$A$504,0),2),""))),"")))</f>
        <v/>
      </c>
      <c r="J452" s="89"/>
      <c r="K452" s="149" t="str">
        <f ca="1">IF(IFERROR(INDIRECT(CONCATENATE("'UNITCOST ITEMS (Data Entry)'!C",IFERROR(SUM(MATCH(A452,'UNITCOST ITEMS (Data Entry)'!$A$3:$A$504,0),2),""))),"")=0,"",IFERROR(INDIRECT(CONCATENATE("'UNITCOST ITEMS (Data Entry)'!C",IFERROR(SUM(MATCH(A452,'UNITCOST ITEMS (Data Entry)'!$A$3:$A$504,0),2),""))),""))</f>
        <v/>
      </c>
      <c r="L452" s="85" t="str">
        <f t="shared" ca="1" si="12"/>
        <v/>
      </c>
    </row>
    <row r="453" spans="1:12" s="72" customFormat="1" ht="15" customHeight="1" x14ac:dyDescent="0.25">
      <c r="A453" s="148">
        <f t="shared" si="13"/>
        <v>445</v>
      </c>
      <c r="B453" s="156" t="str">
        <f ca="1">IF(IFERROR(INDIRECT(CONCATENATE("'UNITCOST ITEMS (Data Entry)'!D",IFERROR(SUM(MATCH(A453,'UNITCOST ITEMS (Data Entry)'!$A$3:$A$504,0),2),""))),"")=0,"",IFERROR(INDIRECT(CONCATENATE("'UNITCOST ITEMS (Data Entry)'!D",IFERROR(SUM(MATCH(A453,'UNITCOST ITEMS (Data Entry)'!$A$3:$A$504,0),2),""))),""))</f>
        <v/>
      </c>
      <c r="C453" s="236" t="str">
        <f ca="1">IF(IFERROR(INDIRECT(CONCATENATE("'UNITCOST ITEMS (Data Entry)'!E",IFERROR(SUM(MATCH(A453,'UNITCOST ITEMS (Data Entry)'!$A$3:$A$504,0),2),""))),"")=0,"",IFERROR(INDIRECT(CONCATENATE("'UNITCOST ITEMS (Data Entry)'!E",IFERROR(SUM(MATCH(A453,'UNITCOST ITEMS (Data Entry)'!$A$3:$A$504,0),2),""))),""))</f>
        <v/>
      </c>
      <c r="D453" s="237"/>
      <c r="E453" s="159" t="str">
        <f ca="1">IF(IFERROR(INDIRECT(CONCATENATE("'UNITCOST ITEMS (Data Entry)'!F",IFERROR(SUM(MATCH(A453,'UNITCOST ITEMS (Data Entry)'!$A$3:$A$504,0),2),""))),"")=0,"",IFERROR(INDIRECT(CONCATENATE("'UNITCOST ITEMS (Data Entry)'!F",IFERROR(SUM(MATCH(A453,'UNITCOST ITEMS (Data Entry)'!$A$3:$A$504,0),2),""))),""))</f>
        <v/>
      </c>
      <c r="F453" s="159" t="str">
        <f ca="1">IF(IFERROR(INDIRECT(CONCATENATE("'UNITCOST ITEMS (Data Entry)'!G",IFERROR(SUM(MATCH(A453,'UNITCOST ITEMS (Data Entry)'!$A$3:$A$504,0),2),""))),"")=0,"",IFERROR(INDIRECT(CONCATENATE("'UNITCOST ITEMS (Data Entry)'!G",IFERROR(SUM(MATCH(A453,'UNITCOST ITEMS (Data Entry)'!$A$3:$A$504,0),2),""))),""))</f>
        <v/>
      </c>
      <c r="G453" s="152" t="str">
        <f ca="1">IF(IFERROR(INDIRECT(CONCATENATE("'UNITCOST ITEMS (Data Entry)'!H",IFERROR(SUM(MATCH(A453,'UNITCOST ITEMS (Data Entry)'!$A$3:$A$504,0),2),""))),"")=0,"",IFERROR(INDIRECT(CONCATENATE("'UNITCOST ITEMS (Data Entry)'!H",IFERROR(SUM(MATCH(A453,'UNITCOST ITEMS (Data Entry)'!$A$3:$A$504,0),2),""))),""))</f>
        <v/>
      </c>
      <c r="H453" s="152" t="str">
        <f ca="1">IF(IFERROR(INDIRECT(CONCATENATE("'UNITCOST ITEMS (Data Entry)'!I",IFERROR(SUM(MATCH(A453,'UNITCOST ITEMS (Data Entry)'!$A$3:$A$504,0),2),""))),"")=0,"",IFERROR(INDIRECT(CONCATENATE("'UNITCOST ITEMS (Data Entry)'!I",IFERROR(SUM(MATCH(A453,'UNITCOST ITEMS (Data Entry)'!$A$3:$A$504,0),2),""))),""))</f>
        <v/>
      </c>
      <c r="I453" s="153" t="str">
        <f ca="1">IF(K453=2,"",IF(IFERROR(INDIRECT(CONCATENATE("'UNITCOST ITEMS (Data Entry)'!J",IFERROR(SUM(MATCH(A453,'UNITCOST ITEMS (Data Entry)'!$A$3:$A$504,0),2),""))),"")=0,"",IFERROR(INDIRECT(CONCATENATE("'UNITCOST ITEMS (Data Entry)'!J",IFERROR(SUM(MATCH(A453,'UNITCOST ITEMS (Data Entry)'!$A$3:$A$504,0),2),""))),"")))</f>
        <v/>
      </c>
      <c r="J453" s="89"/>
      <c r="K453" s="149" t="str">
        <f ca="1">IF(IFERROR(INDIRECT(CONCATENATE("'UNITCOST ITEMS (Data Entry)'!C",IFERROR(SUM(MATCH(A453,'UNITCOST ITEMS (Data Entry)'!$A$3:$A$504,0),2),""))),"")=0,"",IFERROR(INDIRECT(CONCATENATE("'UNITCOST ITEMS (Data Entry)'!C",IFERROR(SUM(MATCH(A453,'UNITCOST ITEMS (Data Entry)'!$A$3:$A$504,0),2),""))),""))</f>
        <v/>
      </c>
      <c r="L453" s="85" t="str">
        <f t="shared" ca="1" si="12"/>
        <v/>
      </c>
    </row>
    <row r="454" spans="1:12" s="72" customFormat="1" ht="15" customHeight="1" x14ac:dyDescent="0.25">
      <c r="A454" s="148">
        <f t="shared" si="13"/>
        <v>446</v>
      </c>
      <c r="B454" s="156" t="str">
        <f ca="1">IF(IFERROR(INDIRECT(CONCATENATE("'UNITCOST ITEMS (Data Entry)'!D",IFERROR(SUM(MATCH(A454,'UNITCOST ITEMS (Data Entry)'!$A$3:$A$504,0),2),""))),"")=0,"",IFERROR(INDIRECT(CONCATENATE("'UNITCOST ITEMS (Data Entry)'!D",IFERROR(SUM(MATCH(A454,'UNITCOST ITEMS (Data Entry)'!$A$3:$A$504,0),2),""))),""))</f>
        <v/>
      </c>
      <c r="C454" s="236" t="str">
        <f ca="1">IF(IFERROR(INDIRECT(CONCATENATE("'UNITCOST ITEMS (Data Entry)'!E",IFERROR(SUM(MATCH(A454,'UNITCOST ITEMS (Data Entry)'!$A$3:$A$504,0),2),""))),"")=0,"",IFERROR(INDIRECT(CONCATENATE("'UNITCOST ITEMS (Data Entry)'!E",IFERROR(SUM(MATCH(A454,'UNITCOST ITEMS (Data Entry)'!$A$3:$A$504,0),2),""))),""))</f>
        <v/>
      </c>
      <c r="D454" s="237"/>
      <c r="E454" s="159" t="str">
        <f ca="1">IF(IFERROR(INDIRECT(CONCATENATE("'UNITCOST ITEMS (Data Entry)'!F",IFERROR(SUM(MATCH(A454,'UNITCOST ITEMS (Data Entry)'!$A$3:$A$504,0),2),""))),"")=0,"",IFERROR(INDIRECT(CONCATENATE("'UNITCOST ITEMS (Data Entry)'!F",IFERROR(SUM(MATCH(A454,'UNITCOST ITEMS (Data Entry)'!$A$3:$A$504,0),2),""))),""))</f>
        <v/>
      </c>
      <c r="F454" s="159" t="str">
        <f ca="1">IF(IFERROR(INDIRECT(CONCATENATE("'UNITCOST ITEMS (Data Entry)'!G",IFERROR(SUM(MATCH(A454,'UNITCOST ITEMS (Data Entry)'!$A$3:$A$504,0),2),""))),"")=0,"",IFERROR(INDIRECT(CONCATENATE("'UNITCOST ITEMS (Data Entry)'!G",IFERROR(SUM(MATCH(A454,'UNITCOST ITEMS (Data Entry)'!$A$3:$A$504,0),2),""))),""))</f>
        <v/>
      </c>
      <c r="G454" s="152" t="str">
        <f ca="1">IF(IFERROR(INDIRECT(CONCATENATE("'UNITCOST ITEMS (Data Entry)'!H",IFERROR(SUM(MATCH(A454,'UNITCOST ITEMS (Data Entry)'!$A$3:$A$504,0),2),""))),"")=0,"",IFERROR(INDIRECT(CONCATENATE("'UNITCOST ITEMS (Data Entry)'!H",IFERROR(SUM(MATCH(A454,'UNITCOST ITEMS (Data Entry)'!$A$3:$A$504,0),2),""))),""))</f>
        <v/>
      </c>
      <c r="H454" s="152" t="str">
        <f ca="1">IF(IFERROR(INDIRECT(CONCATENATE("'UNITCOST ITEMS (Data Entry)'!I",IFERROR(SUM(MATCH(A454,'UNITCOST ITEMS (Data Entry)'!$A$3:$A$504,0),2),""))),"")=0,"",IFERROR(INDIRECT(CONCATENATE("'UNITCOST ITEMS (Data Entry)'!I",IFERROR(SUM(MATCH(A454,'UNITCOST ITEMS (Data Entry)'!$A$3:$A$504,0),2),""))),""))</f>
        <v/>
      </c>
      <c r="I454" s="153" t="str">
        <f ca="1">IF(K454=2,"",IF(IFERROR(INDIRECT(CONCATENATE("'UNITCOST ITEMS (Data Entry)'!J",IFERROR(SUM(MATCH(A454,'UNITCOST ITEMS (Data Entry)'!$A$3:$A$504,0),2),""))),"")=0,"",IFERROR(INDIRECT(CONCATENATE("'UNITCOST ITEMS (Data Entry)'!J",IFERROR(SUM(MATCH(A454,'UNITCOST ITEMS (Data Entry)'!$A$3:$A$504,0),2),""))),"")))</f>
        <v/>
      </c>
      <c r="J454" s="89"/>
      <c r="K454" s="149" t="str">
        <f ca="1">IF(IFERROR(INDIRECT(CONCATENATE("'UNITCOST ITEMS (Data Entry)'!C",IFERROR(SUM(MATCH(A454,'UNITCOST ITEMS (Data Entry)'!$A$3:$A$504,0),2),""))),"")=0,"",IFERROR(INDIRECT(CONCATENATE("'UNITCOST ITEMS (Data Entry)'!C",IFERROR(SUM(MATCH(A454,'UNITCOST ITEMS (Data Entry)'!$A$3:$A$504,0),2),""))),""))</f>
        <v/>
      </c>
      <c r="L454" s="85" t="str">
        <f t="shared" ca="1" si="12"/>
        <v/>
      </c>
    </row>
    <row r="455" spans="1:12" s="72" customFormat="1" ht="15" customHeight="1" x14ac:dyDescent="0.25">
      <c r="A455" s="148">
        <f t="shared" si="13"/>
        <v>447</v>
      </c>
      <c r="B455" s="156" t="str">
        <f ca="1">IF(IFERROR(INDIRECT(CONCATENATE("'UNITCOST ITEMS (Data Entry)'!D",IFERROR(SUM(MATCH(A455,'UNITCOST ITEMS (Data Entry)'!$A$3:$A$504,0),2),""))),"")=0,"",IFERROR(INDIRECT(CONCATENATE("'UNITCOST ITEMS (Data Entry)'!D",IFERROR(SUM(MATCH(A455,'UNITCOST ITEMS (Data Entry)'!$A$3:$A$504,0),2),""))),""))</f>
        <v/>
      </c>
      <c r="C455" s="236" t="str">
        <f ca="1">IF(IFERROR(INDIRECT(CONCATENATE("'UNITCOST ITEMS (Data Entry)'!E",IFERROR(SUM(MATCH(A455,'UNITCOST ITEMS (Data Entry)'!$A$3:$A$504,0),2),""))),"")=0,"",IFERROR(INDIRECT(CONCATENATE("'UNITCOST ITEMS (Data Entry)'!E",IFERROR(SUM(MATCH(A455,'UNITCOST ITEMS (Data Entry)'!$A$3:$A$504,0),2),""))),""))</f>
        <v/>
      </c>
      <c r="D455" s="237"/>
      <c r="E455" s="159" t="str">
        <f ca="1">IF(IFERROR(INDIRECT(CONCATENATE("'UNITCOST ITEMS (Data Entry)'!F",IFERROR(SUM(MATCH(A455,'UNITCOST ITEMS (Data Entry)'!$A$3:$A$504,0),2),""))),"")=0,"",IFERROR(INDIRECT(CONCATENATE("'UNITCOST ITEMS (Data Entry)'!F",IFERROR(SUM(MATCH(A455,'UNITCOST ITEMS (Data Entry)'!$A$3:$A$504,0),2),""))),""))</f>
        <v/>
      </c>
      <c r="F455" s="159" t="str">
        <f ca="1">IF(IFERROR(INDIRECT(CONCATENATE("'UNITCOST ITEMS (Data Entry)'!G",IFERROR(SUM(MATCH(A455,'UNITCOST ITEMS (Data Entry)'!$A$3:$A$504,0),2),""))),"")=0,"",IFERROR(INDIRECT(CONCATENATE("'UNITCOST ITEMS (Data Entry)'!G",IFERROR(SUM(MATCH(A455,'UNITCOST ITEMS (Data Entry)'!$A$3:$A$504,0),2),""))),""))</f>
        <v/>
      </c>
      <c r="G455" s="152" t="str">
        <f ca="1">IF(IFERROR(INDIRECT(CONCATENATE("'UNITCOST ITEMS (Data Entry)'!H",IFERROR(SUM(MATCH(A455,'UNITCOST ITEMS (Data Entry)'!$A$3:$A$504,0),2),""))),"")=0,"",IFERROR(INDIRECT(CONCATENATE("'UNITCOST ITEMS (Data Entry)'!H",IFERROR(SUM(MATCH(A455,'UNITCOST ITEMS (Data Entry)'!$A$3:$A$504,0),2),""))),""))</f>
        <v/>
      </c>
      <c r="H455" s="152" t="str">
        <f ca="1">IF(IFERROR(INDIRECT(CONCATENATE("'UNITCOST ITEMS (Data Entry)'!I",IFERROR(SUM(MATCH(A455,'UNITCOST ITEMS (Data Entry)'!$A$3:$A$504,0),2),""))),"")=0,"",IFERROR(INDIRECT(CONCATENATE("'UNITCOST ITEMS (Data Entry)'!I",IFERROR(SUM(MATCH(A455,'UNITCOST ITEMS (Data Entry)'!$A$3:$A$504,0),2),""))),""))</f>
        <v/>
      </c>
      <c r="I455" s="153" t="str">
        <f ca="1">IF(K455=2,"",IF(IFERROR(INDIRECT(CONCATENATE("'UNITCOST ITEMS (Data Entry)'!J",IFERROR(SUM(MATCH(A455,'UNITCOST ITEMS (Data Entry)'!$A$3:$A$504,0),2),""))),"")=0,"",IFERROR(INDIRECT(CONCATENATE("'UNITCOST ITEMS (Data Entry)'!J",IFERROR(SUM(MATCH(A455,'UNITCOST ITEMS (Data Entry)'!$A$3:$A$504,0),2),""))),"")))</f>
        <v/>
      </c>
      <c r="J455" s="89"/>
      <c r="K455" s="149" t="str">
        <f ca="1">IF(IFERROR(INDIRECT(CONCATENATE("'UNITCOST ITEMS (Data Entry)'!C",IFERROR(SUM(MATCH(A455,'UNITCOST ITEMS (Data Entry)'!$A$3:$A$504,0),2),""))),"")=0,"",IFERROR(INDIRECT(CONCATENATE("'UNITCOST ITEMS (Data Entry)'!C",IFERROR(SUM(MATCH(A455,'UNITCOST ITEMS (Data Entry)'!$A$3:$A$504,0),2),""))),""))</f>
        <v/>
      </c>
      <c r="L455" s="85" t="str">
        <f t="shared" ca="1" si="12"/>
        <v/>
      </c>
    </row>
    <row r="456" spans="1:12" s="72" customFormat="1" ht="15" customHeight="1" x14ac:dyDescent="0.25">
      <c r="A456" s="148">
        <f t="shared" si="13"/>
        <v>448</v>
      </c>
      <c r="B456" s="156" t="str">
        <f ca="1">IF(IFERROR(INDIRECT(CONCATENATE("'UNITCOST ITEMS (Data Entry)'!D",IFERROR(SUM(MATCH(A456,'UNITCOST ITEMS (Data Entry)'!$A$3:$A$504,0),2),""))),"")=0,"",IFERROR(INDIRECT(CONCATENATE("'UNITCOST ITEMS (Data Entry)'!D",IFERROR(SUM(MATCH(A456,'UNITCOST ITEMS (Data Entry)'!$A$3:$A$504,0),2),""))),""))</f>
        <v/>
      </c>
      <c r="C456" s="236" t="str">
        <f ca="1">IF(IFERROR(INDIRECT(CONCATENATE("'UNITCOST ITEMS (Data Entry)'!E",IFERROR(SUM(MATCH(A456,'UNITCOST ITEMS (Data Entry)'!$A$3:$A$504,0),2),""))),"")=0,"",IFERROR(INDIRECT(CONCATENATE("'UNITCOST ITEMS (Data Entry)'!E",IFERROR(SUM(MATCH(A456,'UNITCOST ITEMS (Data Entry)'!$A$3:$A$504,0),2),""))),""))</f>
        <v/>
      </c>
      <c r="D456" s="237"/>
      <c r="E456" s="159" t="str">
        <f ca="1">IF(IFERROR(INDIRECT(CONCATENATE("'UNITCOST ITEMS (Data Entry)'!F",IFERROR(SUM(MATCH(A456,'UNITCOST ITEMS (Data Entry)'!$A$3:$A$504,0),2),""))),"")=0,"",IFERROR(INDIRECT(CONCATENATE("'UNITCOST ITEMS (Data Entry)'!F",IFERROR(SUM(MATCH(A456,'UNITCOST ITEMS (Data Entry)'!$A$3:$A$504,0),2),""))),""))</f>
        <v/>
      </c>
      <c r="F456" s="159" t="str">
        <f ca="1">IF(IFERROR(INDIRECT(CONCATENATE("'UNITCOST ITEMS (Data Entry)'!G",IFERROR(SUM(MATCH(A456,'UNITCOST ITEMS (Data Entry)'!$A$3:$A$504,0),2),""))),"")=0,"",IFERROR(INDIRECT(CONCATENATE("'UNITCOST ITEMS (Data Entry)'!G",IFERROR(SUM(MATCH(A456,'UNITCOST ITEMS (Data Entry)'!$A$3:$A$504,0),2),""))),""))</f>
        <v/>
      </c>
      <c r="G456" s="152" t="str">
        <f ca="1">IF(IFERROR(INDIRECT(CONCATENATE("'UNITCOST ITEMS (Data Entry)'!H",IFERROR(SUM(MATCH(A456,'UNITCOST ITEMS (Data Entry)'!$A$3:$A$504,0),2),""))),"")=0,"",IFERROR(INDIRECT(CONCATENATE("'UNITCOST ITEMS (Data Entry)'!H",IFERROR(SUM(MATCH(A456,'UNITCOST ITEMS (Data Entry)'!$A$3:$A$504,0),2),""))),""))</f>
        <v/>
      </c>
      <c r="H456" s="152" t="str">
        <f ca="1">IF(IFERROR(INDIRECT(CONCATENATE("'UNITCOST ITEMS (Data Entry)'!I",IFERROR(SUM(MATCH(A456,'UNITCOST ITEMS (Data Entry)'!$A$3:$A$504,0),2),""))),"")=0,"",IFERROR(INDIRECT(CONCATENATE("'UNITCOST ITEMS (Data Entry)'!I",IFERROR(SUM(MATCH(A456,'UNITCOST ITEMS (Data Entry)'!$A$3:$A$504,0),2),""))),""))</f>
        <v/>
      </c>
      <c r="I456" s="153" t="str">
        <f ca="1">IF(K456=2,"",IF(IFERROR(INDIRECT(CONCATENATE("'UNITCOST ITEMS (Data Entry)'!J",IFERROR(SUM(MATCH(A456,'UNITCOST ITEMS (Data Entry)'!$A$3:$A$504,0),2),""))),"")=0,"",IFERROR(INDIRECT(CONCATENATE("'UNITCOST ITEMS (Data Entry)'!J",IFERROR(SUM(MATCH(A456,'UNITCOST ITEMS (Data Entry)'!$A$3:$A$504,0),2),""))),"")))</f>
        <v/>
      </c>
      <c r="J456" s="89"/>
      <c r="K456" s="149" t="str">
        <f ca="1">IF(IFERROR(INDIRECT(CONCATENATE("'UNITCOST ITEMS (Data Entry)'!C",IFERROR(SUM(MATCH(A456,'UNITCOST ITEMS (Data Entry)'!$A$3:$A$504,0),2),""))),"")=0,"",IFERROR(INDIRECT(CONCATENATE("'UNITCOST ITEMS (Data Entry)'!C",IFERROR(SUM(MATCH(A456,'UNITCOST ITEMS (Data Entry)'!$A$3:$A$504,0),2),""))),""))</f>
        <v/>
      </c>
      <c r="L456" s="85" t="str">
        <f t="shared" ca="1" si="12"/>
        <v/>
      </c>
    </row>
    <row r="457" spans="1:12" s="72" customFormat="1" ht="15" customHeight="1" x14ac:dyDescent="0.25">
      <c r="A457" s="148">
        <f t="shared" si="13"/>
        <v>449</v>
      </c>
      <c r="B457" s="156" t="str">
        <f ca="1">IF(IFERROR(INDIRECT(CONCATENATE("'UNITCOST ITEMS (Data Entry)'!D",IFERROR(SUM(MATCH(A457,'UNITCOST ITEMS (Data Entry)'!$A$3:$A$504,0),2),""))),"")=0,"",IFERROR(INDIRECT(CONCATENATE("'UNITCOST ITEMS (Data Entry)'!D",IFERROR(SUM(MATCH(A457,'UNITCOST ITEMS (Data Entry)'!$A$3:$A$504,0),2),""))),""))</f>
        <v/>
      </c>
      <c r="C457" s="236" t="str">
        <f ca="1">IF(IFERROR(INDIRECT(CONCATENATE("'UNITCOST ITEMS (Data Entry)'!E",IFERROR(SUM(MATCH(A457,'UNITCOST ITEMS (Data Entry)'!$A$3:$A$504,0),2),""))),"")=0,"",IFERROR(INDIRECT(CONCATENATE("'UNITCOST ITEMS (Data Entry)'!E",IFERROR(SUM(MATCH(A457,'UNITCOST ITEMS (Data Entry)'!$A$3:$A$504,0),2),""))),""))</f>
        <v/>
      </c>
      <c r="D457" s="237"/>
      <c r="E457" s="159" t="str">
        <f ca="1">IF(IFERROR(INDIRECT(CONCATENATE("'UNITCOST ITEMS (Data Entry)'!F",IFERROR(SUM(MATCH(A457,'UNITCOST ITEMS (Data Entry)'!$A$3:$A$504,0),2),""))),"")=0,"",IFERROR(INDIRECT(CONCATENATE("'UNITCOST ITEMS (Data Entry)'!F",IFERROR(SUM(MATCH(A457,'UNITCOST ITEMS (Data Entry)'!$A$3:$A$504,0),2),""))),""))</f>
        <v/>
      </c>
      <c r="F457" s="159" t="str">
        <f ca="1">IF(IFERROR(INDIRECT(CONCATENATE("'UNITCOST ITEMS (Data Entry)'!G",IFERROR(SUM(MATCH(A457,'UNITCOST ITEMS (Data Entry)'!$A$3:$A$504,0),2),""))),"")=0,"",IFERROR(INDIRECT(CONCATENATE("'UNITCOST ITEMS (Data Entry)'!G",IFERROR(SUM(MATCH(A457,'UNITCOST ITEMS (Data Entry)'!$A$3:$A$504,0),2),""))),""))</f>
        <v/>
      </c>
      <c r="G457" s="152" t="str">
        <f ca="1">IF(IFERROR(INDIRECT(CONCATENATE("'UNITCOST ITEMS (Data Entry)'!H",IFERROR(SUM(MATCH(A457,'UNITCOST ITEMS (Data Entry)'!$A$3:$A$504,0),2),""))),"")=0,"",IFERROR(INDIRECT(CONCATENATE("'UNITCOST ITEMS (Data Entry)'!H",IFERROR(SUM(MATCH(A457,'UNITCOST ITEMS (Data Entry)'!$A$3:$A$504,0),2),""))),""))</f>
        <v/>
      </c>
      <c r="H457" s="152" t="str">
        <f ca="1">IF(IFERROR(INDIRECT(CONCATENATE("'UNITCOST ITEMS (Data Entry)'!I",IFERROR(SUM(MATCH(A457,'UNITCOST ITEMS (Data Entry)'!$A$3:$A$504,0),2),""))),"")=0,"",IFERROR(INDIRECT(CONCATENATE("'UNITCOST ITEMS (Data Entry)'!I",IFERROR(SUM(MATCH(A457,'UNITCOST ITEMS (Data Entry)'!$A$3:$A$504,0),2),""))),""))</f>
        <v/>
      </c>
      <c r="I457" s="153" t="str">
        <f ca="1">IF(K457=2,"",IF(IFERROR(INDIRECT(CONCATENATE("'UNITCOST ITEMS (Data Entry)'!J",IFERROR(SUM(MATCH(A457,'UNITCOST ITEMS (Data Entry)'!$A$3:$A$504,0),2),""))),"")=0,"",IFERROR(INDIRECT(CONCATENATE("'UNITCOST ITEMS (Data Entry)'!J",IFERROR(SUM(MATCH(A457,'UNITCOST ITEMS (Data Entry)'!$A$3:$A$504,0),2),""))),"")))</f>
        <v/>
      </c>
      <c r="J457" s="89"/>
      <c r="K457" s="149" t="str">
        <f ca="1">IF(IFERROR(INDIRECT(CONCATENATE("'UNITCOST ITEMS (Data Entry)'!C",IFERROR(SUM(MATCH(A457,'UNITCOST ITEMS (Data Entry)'!$A$3:$A$504,0),2),""))),"")=0,"",IFERROR(INDIRECT(CONCATENATE("'UNITCOST ITEMS (Data Entry)'!C",IFERROR(SUM(MATCH(A457,'UNITCOST ITEMS (Data Entry)'!$A$3:$A$504,0),2),""))),""))</f>
        <v/>
      </c>
      <c r="L457" s="85" t="str">
        <f t="shared" ca="1" si="12"/>
        <v/>
      </c>
    </row>
    <row r="458" spans="1:12" s="72" customFormat="1" ht="15" customHeight="1" x14ac:dyDescent="0.25">
      <c r="A458" s="148">
        <f t="shared" si="13"/>
        <v>450</v>
      </c>
      <c r="B458" s="156" t="str">
        <f ca="1">IF(IFERROR(INDIRECT(CONCATENATE("'UNITCOST ITEMS (Data Entry)'!D",IFERROR(SUM(MATCH(A458,'UNITCOST ITEMS (Data Entry)'!$A$3:$A$504,0),2),""))),"")=0,"",IFERROR(INDIRECT(CONCATENATE("'UNITCOST ITEMS (Data Entry)'!D",IFERROR(SUM(MATCH(A458,'UNITCOST ITEMS (Data Entry)'!$A$3:$A$504,0),2),""))),""))</f>
        <v/>
      </c>
      <c r="C458" s="236" t="str">
        <f ca="1">IF(IFERROR(INDIRECT(CONCATENATE("'UNITCOST ITEMS (Data Entry)'!E",IFERROR(SUM(MATCH(A458,'UNITCOST ITEMS (Data Entry)'!$A$3:$A$504,0),2),""))),"")=0,"",IFERROR(INDIRECT(CONCATENATE("'UNITCOST ITEMS (Data Entry)'!E",IFERROR(SUM(MATCH(A458,'UNITCOST ITEMS (Data Entry)'!$A$3:$A$504,0),2),""))),""))</f>
        <v/>
      </c>
      <c r="D458" s="237"/>
      <c r="E458" s="159" t="str">
        <f ca="1">IF(IFERROR(INDIRECT(CONCATENATE("'UNITCOST ITEMS (Data Entry)'!F",IFERROR(SUM(MATCH(A458,'UNITCOST ITEMS (Data Entry)'!$A$3:$A$504,0),2),""))),"")=0,"",IFERROR(INDIRECT(CONCATENATE("'UNITCOST ITEMS (Data Entry)'!F",IFERROR(SUM(MATCH(A458,'UNITCOST ITEMS (Data Entry)'!$A$3:$A$504,0),2),""))),""))</f>
        <v/>
      </c>
      <c r="F458" s="159" t="str">
        <f ca="1">IF(IFERROR(INDIRECT(CONCATENATE("'UNITCOST ITEMS (Data Entry)'!G",IFERROR(SUM(MATCH(A458,'UNITCOST ITEMS (Data Entry)'!$A$3:$A$504,0),2),""))),"")=0,"",IFERROR(INDIRECT(CONCATENATE("'UNITCOST ITEMS (Data Entry)'!G",IFERROR(SUM(MATCH(A458,'UNITCOST ITEMS (Data Entry)'!$A$3:$A$504,0),2),""))),""))</f>
        <v/>
      </c>
      <c r="G458" s="152" t="str">
        <f ca="1">IF(IFERROR(INDIRECT(CONCATENATE("'UNITCOST ITEMS (Data Entry)'!H",IFERROR(SUM(MATCH(A458,'UNITCOST ITEMS (Data Entry)'!$A$3:$A$504,0),2),""))),"")=0,"",IFERROR(INDIRECT(CONCATENATE("'UNITCOST ITEMS (Data Entry)'!H",IFERROR(SUM(MATCH(A458,'UNITCOST ITEMS (Data Entry)'!$A$3:$A$504,0),2),""))),""))</f>
        <v/>
      </c>
      <c r="H458" s="152" t="str">
        <f ca="1">IF(IFERROR(INDIRECT(CONCATENATE("'UNITCOST ITEMS (Data Entry)'!I",IFERROR(SUM(MATCH(A458,'UNITCOST ITEMS (Data Entry)'!$A$3:$A$504,0),2),""))),"")=0,"",IFERROR(INDIRECT(CONCATENATE("'UNITCOST ITEMS (Data Entry)'!I",IFERROR(SUM(MATCH(A458,'UNITCOST ITEMS (Data Entry)'!$A$3:$A$504,0),2),""))),""))</f>
        <v/>
      </c>
      <c r="I458" s="153" t="str">
        <f ca="1">IF(K458=2,"",IF(IFERROR(INDIRECT(CONCATENATE("'UNITCOST ITEMS (Data Entry)'!J",IFERROR(SUM(MATCH(A458,'UNITCOST ITEMS (Data Entry)'!$A$3:$A$504,0),2),""))),"")=0,"",IFERROR(INDIRECT(CONCATENATE("'UNITCOST ITEMS (Data Entry)'!J",IFERROR(SUM(MATCH(A458,'UNITCOST ITEMS (Data Entry)'!$A$3:$A$504,0),2),""))),"")))</f>
        <v/>
      </c>
      <c r="J458" s="89"/>
      <c r="K458" s="149" t="str">
        <f ca="1">IF(IFERROR(INDIRECT(CONCATENATE("'UNITCOST ITEMS (Data Entry)'!C",IFERROR(SUM(MATCH(A458,'UNITCOST ITEMS (Data Entry)'!$A$3:$A$504,0),2),""))),"")=0,"",IFERROR(INDIRECT(CONCATENATE("'UNITCOST ITEMS (Data Entry)'!C",IFERROR(SUM(MATCH(A458,'UNITCOST ITEMS (Data Entry)'!$A$3:$A$504,0),2),""))),""))</f>
        <v/>
      </c>
      <c r="L458" s="85" t="str">
        <f t="shared" ref="L458:L480" ca="1" si="14">IF(K458&lt;&gt;"",ROW(),"")</f>
        <v/>
      </c>
    </row>
    <row r="459" spans="1:12" s="72" customFormat="1" ht="15" customHeight="1" x14ac:dyDescent="0.25">
      <c r="A459" s="148">
        <f t="shared" ref="A459:A480" si="15">A458+1</f>
        <v>451</v>
      </c>
      <c r="B459" s="156" t="str">
        <f ca="1">IF(IFERROR(INDIRECT(CONCATENATE("'UNITCOST ITEMS (Data Entry)'!D",IFERROR(SUM(MATCH(A459,'UNITCOST ITEMS (Data Entry)'!$A$3:$A$504,0),2),""))),"")=0,"",IFERROR(INDIRECT(CONCATENATE("'UNITCOST ITEMS (Data Entry)'!D",IFERROR(SUM(MATCH(A459,'UNITCOST ITEMS (Data Entry)'!$A$3:$A$504,0),2),""))),""))</f>
        <v/>
      </c>
      <c r="C459" s="236" t="str">
        <f ca="1">IF(IFERROR(INDIRECT(CONCATENATE("'UNITCOST ITEMS (Data Entry)'!E",IFERROR(SUM(MATCH(A459,'UNITCOST ITEMS (Data Entry)'!$A$3:$A$504,0),2),""))),"")=0,"",IFERROR(INDIRECT(CONCATENATE("'UNITCOST ITEMS (Data Entry)'!E",IFERROR(SUM(MATCH(A459,'UNITCOST ITEMS (Data Entry)'!$A$3:$A$504,0),2),""))),""))</f>
        <v/>
      </c>
      <c r="D459" s="237"/>
      <c r="E459" s="159" t="str">
        <f ca="1">IF(IFERROR(INDIRECT(CONCATENATE("'UNITCOST ITEMS (Data Entry)'!F",IFERROR(SUM(MATCH(A459,'UNITCOST ITEMS (Data Entry)'!$A$3:$A$504,0),2),""))),"")=0,"",IFERROR(INDIRECT(CONCATENATE("'UNITCOST ITEMS (Data Entry)'!F",IFERROR(SUM(MATCH(A459,'UNITCOST ITEMS (Data Entry)'!$A$3:$A$504,0),2),""))),""))</f>
        <v/>
      </c>
      <c r="F459" s="159" t="str">
        <f ca="1">IF(IFERROR(INDIRECT(CONCATENATE("'UNITCOST ITEMS (Data Entry)'!G",IFERROR(SUM(MATCH(A459,'UNITCOST ITEMS (Data Entry)'!$A$3:$A$504,0),2),""))),"")=0,"",IFERROR(INDIRECT(CONCATENATE("'UNITCOST ITEMS (Data Entry)'!G",IFERROR(SUM(MATCH(A459,'UNITCOST ITEMS (Data Entry)'!$A$3:$A$504,0),2),""))),""))</f>
        <v/>
      </c>
      <c r="G459" s="152" t="str">
        <f ca="1">IF(IFERROR(INDIRECT(CONCATENATE("'UNITCOST ITEMS (Data Entry)'!H",IFERROR(SUM(MATCH(A459,'UNITCOST ITEMS (Data Entry)'!$A$3:$A$504,0),2),""))),"")=0,"",IFERROR(INDIRECT(CONCATENATE("'UNITCOST ITEMS (Data Entry)'!H",IFERROR(SUM(MATCH(A459,'UNITCOST ITEMS (Data Entry)'!$A$3:$A$504,0),2),""))),""))</f>
        <v/>
      </c>
      <c r="H459" s="152" t="str">
        <f ca="1">IF(IFERROR(INDIRECT(CONCATENATE("'UNITCOST ITEMS (Data Entry)'!I",IFERROR(SUM(MATCH(A459,'UNITCOST ITEMS (Data Entry)'!$A$3:$A$504,0),2),""))),"")=0,"",IFERROR(INDIRECT(CONCATENATE("'UNITCOST ITEMS (Data Entry)'!I",IFERROR(SUM(MATCH(A459,'UNITCOST ITEMS (Data Entry)'!$A$3:$A$504,0),2),""))),""))</f>
        <v/>
      </c>
      <c r="I459" s="153" t="str">
        <f ca="1">IF(K459=2,"",IF(IFERROR(INDIRECT(CONCATENATE("'UNITCOST ITEMS (Data Entry)'!J",IFERROR(SUM(MATCH(A459,'UNITCOST ITEMS (Data Entry)'!$A$3:$A$504,0),2),""))),"")=0,"",IFERROR(INDIRECT(CONCATENATE("'UNITCOST ITEMS (Data Entry)'!J",IFERROR(SUM(MATCH(A459,'UNITCOST ITEMS (Data Entry)'!$A$3:$A$504,0),2),""))),"")))</f>
        <v/>
      </c>
      <c r="J459" s="89"/>
      <c r="K459" s="149" t="str">
        <f ca="1">IF(IFERROR(INDIRECT(CONCATENATE("'UNITCOST ITEMS (Data Entry)'!C",IFERROR(SUM(MATCH(A459,'UNITCOST ITEMS (Data Entry)'!$A$3:$A$504,0),2),""))),"")=0,"",IFERROR(INDIRECT(CONCATENATE("'UNITCOST ITEMS (Data Entry)'!C",IFERROR(SUM(MATCH(A459,'UNITCOST ITEMS (Data Entry)'!$A$3:$A$504,0),2),""))),""))</f>
        <v/>
      </c>
      <c r="L459" s="85" t="str">
        <f t="shared" ca="1" si="14"/>
        <v/>
      </c>
    </row>
    <row r="460" spans="1:12" s="72" customFormat="1" ht="15" customHeight="1" x14ac:dyDescent="0.25">
      <c r="A460" s="148">
        <f t="shared" si="15"/>
        <v>452</v>
      </c>
      <c r="B460" s="156" t="str">
        <f ca="1">IF(IFERROR(INDIRECT(CONCATENATE("'UNITCOST ITEMS (Data Entry)'!D",IFERROR(SUM(MATCH(A460,'UNITCOST ITEMS (Data Entry)'!$A$3:$A$504,0),2),""))),"")=0,"",IFERROR(INDIRECT(CONCATENATE("'UNITCOST ITEMS (Data Entry)'!D",IFERROR(SUM(MATCH(A460,'UNITCOST ITEMS (Data Entry)'!$A$3:$A$504,0),2),""))),""))</f>
        <v/>
      </c>
      <c r="C460" s="236" t="str">
        <f ca="1">IF(IFERROR(INDIRECT(CONCATENATE("'UNITCOST ITEMS (Data Entry)'!E",IFERROR(SUM(MATCH(A460,'UNITCOST ITEMS (Data Entry)'!$A$3:$A$504,0),2),""))),"")=0,"",IFERROR(INDIRECT(CONCATENATE("'UNITCOST ITEMS (Data Entry)'!E",IFERROR(SUM(MATCH(A460,'UNITCOST ITEMS (Data Entry)'!$A$3:$A$504,0),2),""))),""))</f>
        <v/>
      </c>
      <c r="D460" s="237"/>
      <c r="E460" s="159" t="str">
        <f ca="1">IF(IFERROR(INDIRECT(CONCATENATE("'UNITCOST ITEMS (Data Entry)'!F",IFERROR(SUM(MATCH(A460,'UNITCOST ITEMS (Data Entry)'!$A$3:$A$504,0),2),""))),"")=0,"",IFERROR(INDIRECT(CONCATENATE("'UNITCOST ITEMS (Data Entry)'!F",IFERROR(SUM(MATCH(A460,'UNITCOST ITEMS (Data Entry)'!$A$3:$A$504,0),2),""))),""))</f>
        <v/>
      </c>
      <c r="F460" s="159" t="str">
        <f ca="1">IF(IFERROR(INDIRECT(CONCATENATE("'UNITCOST ITEMS (Data Entry)'!G",IFERROR(SUM(MATCH(A460,'UNITCOST ITEMS (Data Entry)'!$A$3:$A$504,0),2),""))),"")=0,"",IFERROR(INDIRECT(CONCATENATE("'UNITCOST ITEMS (Data Entry)'!G",IFERROR(SUM(MATCH(A460,'UNITCOST ITEMS (Data Entry)'!$A$3:$A$504,0),2),""))),""))</f>
        <v/>
      </c>
      <c r="G460" s="152" t="str">
        <f ca="1">IF(IFERROR(INDIRECT(CONCATENATE("'UNITCOST ITEMS (Data Entry)'!H",IFERROR(SUM(MATCH(A460,'UNITCOST ITEMS (Data Entry)'!$A$3:$A$504,0),2),""))),"")=0,"",IFERROR(INDIRECT(CONCATENATE("'UNITCOST ITEMS (Data Entry)'!H",IFERROR(SUM(MATCH(A460,'UNITCOST ITEMS (Data Entry)'!$A$3:$A$504,0),2),""))),""))</f>
        <v/>
      </c>
      <c r="H460" s="152" t="str">
        <f ca="1">IF(IFERROR(INDIRECT(CONCATENATE("'UNITCOST ITEMS (Data Entry)'!I",IFERROR(SUM(MATCH(A460,'UNITCOST ITEMS (Data Entry)'!$A$3:$A$504,0),2),""))),"")=0,"",IFERROR(INDIRECT(CONCATENATE("'UNITCOST ITEMS (Data Entry)'!I",IFERROR(SUM(MATCH(A460,'UNITCOST ITEMS (Data Entry)'!$A$3:$A$504,0),2),""))),""))</f>
        <v/>
      </c>
      <c r="I460" s="153" t="str">
        <f ca="1">IF(K460=2,"",IF(IFERROR(INDIRECT(CONCATENATE("'UNITCOST ITEMS (Data Entry)'!J",IFERROR(SUM(MATCH(A460,'UNITCOST ITEMS (Data Entry)'!$A$3:$A$504,0),2),""))),"")=0,"",IFERROR(INDIRECT(CONCATENATE("'UNITCOST ITEMS (Data Entry)'!J",IFERROR(SUM(MATCH(A460,'UNITCOST ITEMS (Data Entry)'!$A$3:$A$504,0),2),""))),"")))</f>
        <v/>
      </c>
      <c r="J460" s="89"/>
      <c r="K460" s="149" t="str">
        <f ca="1">IF(IFERROR(INDIRECT(CONCATENATE("'UNITCOST ITEMS (Data Entry)'!C",IFERROR(SUM(MATCH(A460,'UNITCOST ITEMS (Data Entry)'!$A$3:$A$504,0),2),""))),"")=0,"",IFERROR(INDIRECT(CONCATENATE("'UNITCOST ITEMS (Data Entry)'!C",IFERROR(SUM(MATCH(A460,'UNITCOST ITEMS (Data Entry)'!$A$3:$A$504,0),2),""))),""))</f>
        <v/>
      </c>
      <c r="L460" s="85" t="str">
        <f t="shared" ca="1" si="14"/>
        <v/>
      </c>
    </row>
    <row r="461" spans="1:12" s="72" customFormat="1" ht="15" customHeight="1" x14ac:dyDescent="0.25">
      <c r="A461" s="148">
        <f t="shared" si="15"/>
        <v>453</v>
      </c>
      <c r="B461" s="156" t="str">
        <f ca="1">IF(IFERROR(INDIRECT(CONCATENATE("'UNITCOST ITEMS (Data Entry)'!D",IFERROR(SUM(MATCH(A461,'UNITCOST ITEMS (Data Entry)'!$A$3:$A$504,0),2),""))),"")=0,"",IFERROR(INDIRECT(CONCATENATE("'UNITCOST ITEMS (Data Entry)'!D",IFERROR(SUM(MATCH(A461,'UNITCOST ITEMS (Data Entry)'!$A$3:$A$504,0),2),""))),""))</f>
        <v/>
      </c>
      <c r="C461" s="236" t="str">
        <f ca="1">IF(IFERROR(INDIRECT(CONCATENATE("'UNITCOST ITEMS (Data Entry)'!E",IFERROR(SUM(MATCH(A461,'UNITCOST ITEMS (Data Entry)'!$A$3:$A$504,0),2),""))),"")=0,"",IFERROR(INDIRECT(CONCATENATE("'UNITCOST ITEMS (Data Entry)'!E",IFERROR(SUM(MATCH(A461,'UNITCOST ITEMS (Data Entry)'!$A$3:$A$504,0),2),""))),""))</f>
        <v/>
      </c>
      <c r="D461" s="237"/>
      <c r="E461" s="159" t="str">
        <f ca="1">IF(IFERROR(INDIRECT(CONCATENATE("'UNITCOST ITEMS (Data Entry)'!F",IFERROR(SUM(MATCH(A461,'UNITCOST ITEMS (Data Entry)'!$A$3:$A$504,0),2),""))),"")=0,"",IFERROR(INDIRECT(CONCATENATE("'UNITCOST ITEMS (Data Entry)'!F",IFERROR(SUM(MATCH(A461,'UNITCOST ITEMS (Data Entry)'!$A$3:$A$504,0),2),""))),""))</f>
        <v/>
      </c>
      <c r="F461" s="159" t="str">
        <f ca="1">IF(IFERROR(INDIRECT(CONCATENATE("'UNITCOST ITEMS (Data Entry)'!G",IFERROR(SUM(MATCH(A461,'UNITCOST ITEMS (Data Entry)'!$A$3:$A$504,0),2),""))),"")=0,"",IFERROR(INDIRECT(CONCATENATE("'UNITCOST ITEMS (Data Entry)'!G",IFERROR(SUM(MATCH(A461,'UNITCOST ITEMS (Data Entry)'!$A$3:$A$504,0),2),""))),""))</f>
        <v/>
      </c>
      <c r="G461" s="152" t="str">
        <f ca="1">IF(IFERROR(INDIRECT(CONCATENATE("'UNITCOST ITEMS (Data Entry)'!H",IFERROR(SUM(MATCH(A461,'UNITCOST ITEMS (Data Entry)'!$A$3:$A$504,0),2),""))),"")=0,"",IFERROR(INDIRECT(CONCATENATE("'UNITCOST ITEMS (Data Entry)'!H",IFERROR(SUM(MATCH(A461,'UNITCOST ITEMS (Data Entry)'!$A$3:$A$504,0),2),""))),""))</f>
        <v/>
      </c>
      <c r="H461" s="152" t="str">
        <f ca="1">IF(IFERROR(INDIRECT(CONCATENATE("'UNITCOST ITEMS (Data Entry)'!I",IFERROR(SUM(MATCH(A461,'UNITCOST ITEMS (Data Entry)'!$A$3:$A$504,0),2),""))),"")=0,"",IFERROR(INDIRECT(CONCATENATE("'UNITCOST ITEMS (Data Entry)'!I",IFERROR(SUM(MATCH(A461,'UNITCOST ITEMS (Data Entry)'!$A$3:$A$504,0),2),""))),""))</f>
        <v/>
      </c>
      <c r="I461" s="153" t="str">
        <f ca="1">IF(K461=2,"",IF(IFERROR(INDIRECT(CONCATENATE("'UNITCOST ITEMS (Data Entry)'!J",IFERROR(SUM(MATCH(A461,'UNITCOST ITEMS (Data Entry)'!$A$3:$A$504,0),2),""))),"")=0,"",IFERROR(INDIRECT(CONCATENATE("'UNITCOST ITEMS (Data Entry)'!J",IFERROR(SUM(MATCH(A461,'UNITCOST ITEMS (Data Entry)'!$A$3:$A$504,0),2),""))),"")))</f>
        <v/>
      </c>
      <c r="J461" s="89"/>
      <c r="K461" s="149" t="str">
        <f ca="1">IF(IFERROR(INDIRECT(CONCATENATE("'UNITCOST ITEMS (Data Entry)'!C",IFERROR(SUM(MATCH(A461,'UNITCOST ITEMS (Data Entry)'!$A$3:$A$504,0),2),""))),"")=0,"",IFERROR(INDIRECT(CONCATENATE("'UNITCOST ITEMS (Data Entry)'!C",IFERROR(SUM(MATCH(A461,'UNITCOST ITEMS (Data Entry)'!$A$3:$A$504,0),2),""))),""))</f>
        <v/>
      </c>
      <c r="L461" s="85" t="str">
        <f t="shared" ca="1" si="14"/>
        <v/>
      </c>
    </row>
    <row r="462" spans="1:12" s="72" customFormat="1" ht="15" customHeight="1" x14ac:dyDescent="0.25">
      <c r="A462" s="148">
        <f t="shared" si="15"/>
        <v>454</v>
      </c>
      <c r="B462" s="156" t="str">
        <f ca="1">IF(IFERROR(INDIRECT(CONCATENATE("'UNITCOST ITEMS (Data Entry)'!D",IFERROR(SUM(MATCH(A462,'UNITCOST ITEMS (Data Entry)'!$A$3:$A$504,0),2),""))),"")=0,"",IFERROR(INDIRECT(CONCATENATE("'UNITCOST ITEMS (Data Entry)'!D",IFERROR(SUM(MATCH(A462,'UNITCOST ITEMS (Data Entry)'!$A$3:$A$504,0),2),""))),""))</f>
        <v/>
      </c>
      <c r="C462" s="236" t="str">
        <f ca="1">IF(IFERROR(INDIRECT(CONCATENATE("'UNITCOST ITEMS (Data Entry)'!E",IFERROR(SUM(MATCH(A462,'UNITCOST ITEMS (Data Entry)'!$A$3:$A$504,0),2),""))),"")=0,"",IFERROR(INDIRECT(CONCATENATE("'UNITCOST ITEMS (Data Entry)'!E",IFERROR(SUM(MATCH(A462,'UNITCOST ITEMS (Data Entry)'!$A$3:$A$504,0),2),""))),""))</f>
        <v/>
      </c>
      <c r="D462" s="237"/>
      <c r="E462" s="159" t="str">
        <f ca="1">IF(IFERROR(INDIRECT(CONCATENATE("'UNITCOST ITEMS (Data Entry)'!F",IFERROR(SUM(MATCH(A462,'UNITCOST ITEMS (Data Entry)'!$A$3:$A$504,0),2),""))),"")=0,"",IFERROR(INDIRECT(CONCATENATE("'UNITCOST ITEMS (Data Entry)'!F",IFERROR(SUM(MATCH(A462,'UNITCOST ITEMS (Data Entry)'!$A$3:$A$504,0),2),""))),""))</f>
        <v/>
      </c>
      <c r="F462" s="159" t="str">
        <f ca="1">IF(IFERROR(INDIRECT(CONCATENATE("'UNITCOST ITEMS (Data Entry)'!G",IFERROR(SUM(MATCH(A462,'UNITCOST ITEMS (Data Entry)'!$A$3:$A$504,0),2),""))),"")=0,"",IFERROR(INDIRECT(CONCATENATE("'UNITCOST ITEMS (Data Entry)'!G",IFERROR(SUM(MATCH(A462,'UNITCOST ITEMS (Data Entry)'!$A$3:$A$504,0),2),""))),""))</f>
        <v/>
      </c>
      <c r="G462" s="152" t="str">
        <f ca="1">IF(IFERROR(INDIRECT(CONCATENATE("'UNITCOST ITEMS (Data Entry)'!H",IFERROR(SUM(MATCH(A462,'UNITCOST ITEMS (Data Entry)'!$A$3:$A$504,0),2),""))),"")=0,"",IFERROR(INDIRECT(CONCATENATE("'UNITCOST ITEMS (Data Entry)'!H",IFERROR(SUM(MATCH(A462,'UNITCOST ITEMS (Data Entry)'!$A$3:$A$504,0),2),""))),""))</f>
        <v/>
      </c>
      <c r="H462" s="152" t="str">
        <f ca="1">IF(IFERROR(INDIRECT(CONCATENATE("'UNITCOST ITEMS (Data Entry)'!I",IFERROR(SUM(MATCH(A462,'UNITCOST ITEMS (Data Entry)'!$A$3:$A$504,0),2),""))),"")=0,"",IFERROR(INDIRECT(CONCATENATE("'UNITCOST ITEMS (Data Entry)'!I",IFERROR(SUM(MATCH(A462,'UNITCOST ITEMS (Data Entry)'!$A$3:$A$504,0),2),""))),""))</f>
        <v/>
      </c>
      <c r="I462" s="153" t="str">
        <f ca="1">IF(K462=2,"",IF(IFERROR(INDIRECT(CONCATENATE("'UNITCOST ITEMS (Data Entry)'!J",IFERROR(SUM(MATCH(A462,'UNITCOST ITEMS (Data Entry)'!$A$3:$A$504,0),2),""))),"")=0,"",IFERROR(INDIRECT(CONCATENATE("'UNITCOST ITEMS (Data Entry)'!J",IFERROR(SUM(MATCH(A462,'UNITCOST ITEMS (Data Entry)'!$A$3:$A$504,0),2),""))),"")))</f>
        <v/>
      </c>
      <c r="J462" s="89"/>
      <c r="K462" s="149" t="str">
        <f ca="1">IF(IFERROR(INDIRECT(CONCATENATE("'UNITCOST ITEMS (Data Entry)'!C",IFERROR(SUM(MATCH(A462,'UNITCOST ITEMS (Data Entry)'!$A$3:$A$504,0),2),""))),"")=0,"",IFERROR(INDIRECT(CONCATENATE("'UNITCOST ITEMS (Data Entry)'!C",IFERROR(SUM(MATCH(A462,'UNITCOST ITEMS (Data Entry)'!$A$3:$A$504,0),2),""))),""))</f>
        <v/>
      </c>
      <c r="L462" s="85" t="str">
        <f t="shared" ca="1" si="14"/>
        <v/>
      </c>
    </row>
    <row r="463" spans="1:12" s="72" customFormat="1" ht="15" customHeight="1" x14ac:dyDescent="0.25">
      <c r="A463" s="148">
        <f t="shared" si="15"/>
        <v>455</v>
      </c>
      <c r="B463" s="156" t="str">
        <f ca="1">IF(IFERROR(INDIRECT(CONCATENATE("'UNITCOST ITEMS (Data Entry)'!D",IFERROR(SUM(MATCH(A463,'UNITCOST ITEMS (Data Entry)'!$A$3:$A$504,0),2),""))),"")=0,"",IFERROR(INDIRECT(CONCATENATE("'UNITCOST ITEMS (Data Entry)'!D",IFERROR(SUM(MATCH(A463,'UNITCOST ITEMS (Data Entry)'!$A$3:$A$504,0),2),""))),""))</f>
        <v/>
      </c>
      <c r="C463" s="236" t="str">
        <f ca="1">IF(IFERROR(INDIRECT(CONCATENATE("'UNITCOST ITEMS (Data Entry)'!E",IFERROR(SUM(MATCH(A463,'UNITCOST ITEMS (Data Entry)'!$A$3:$A$504,0),2),""))),"")=0,"",IFERROR(INDIRECT(CONCATENATE("'UNITCOST ITEMS (Data Entry)'!E",IFERROR(SUM(MATCH(A463,'UNITCOST ITEMS (Data Entry)'!$A$3:$A$504,0),2),""))),""))</f>
        <v/>
      </c>
      <c r="D463" s="237"/>
      <c r="E463" s="159" t="str">
        <f ca="1">IF(IFERROR(INDIRECT(CONCATENATE("'UNITCOST ITEMS (Data Entry)'!F",IFERROR(SUM(MATCH(A463,'UNITCOST ITEMS (Data Entry)'!$A$3:$A$504,0),2),""))),"")=0,"",IFERROR(INDIRECT(CONCATENATE("'UNITCOST ITEMS (Data Entry)'!F",IFERROR(SUM(MATCH(A463,'UNITCOST ITEMS (Data Entry)'!$A$3:$A$504,0),2),""))),""))</f>
        <v/>
      </c>
      <c r="F463" s="159" t="str">
        <f ca="1">IF(IFERROR(INDIRECT(CONCATENATE("'UNITCOST ITEMS (Data Entry)'!G",IFERROR(SUM(MATCH(A463,'UNITCOST ITEMS (Data Entry)'!$A$3:$A$504,0),2),""))),"")=0,"",IFERROR(INDIRECT(CONCATENATE("'UNITCOST ITEMS (Data Entry)'!G",IFERROR(SUM(MATCH(A463,'UNITCOST ITEMS (Data Entry)'!$A$3:$A$504,0),2),""))),""))</f>
        <v/>
      </c>
      <c r="G463" s="152" t="str">
        <f ca="1">IF(IFERROR(INDIRECT(CONCATENATE("'UNITCOST ITEMS (Data Entry)'!H",IFERROR(SUM(MATCH(A463,'UNITCOST ITEMS (Data Entry)'!$A$3:$A$504,0),2),""))),"")=0,"",IFERROR(INDIRECT(CONCATENATE("'UNITCOST ITEMS (Data Entry)'!H",IFERROR(SUM(MATCH(A463,'UNITCOST ITEMS (Data Entry)'!$A$3:$A$504,0),2),""))),""))</f>
        <v/>
      </c>
      <c r="H463" s="152" t="str">
        <f ca="1">IF(IFERROR(INDIRECT(CONCATENATE("'UNITCOST ITEMS (Data Entry)'!I",IFERROR(SUM(MATCH(A463,'UNITCOST ITEMS (Data Entry)'!$A$3:$A$504,0),2),""))),"")=0,"",IFERROR(INDIRECT(CONCATENATE("'UNITCOST ITEMS (Data Entry)'!I",IFERROR(SUM(MATCH(A463,'UNITCOST ITEMS (Data Entry)'!$A$3:$A$504,0),2),""))),""))</f>
        <v/>
      </c>
      <c r="I463" s="153" t="str">
        <f ca="1">IF(K463=2,"",IF(IFERROR(INDIRECT(CONCATENATE("'UNITCOST ITEMS (Data Entry)'!J",IFERROR(SUM(MATCH(A463,'UNITCOST ITEMS (Data Entry)'!$A$3:$A$504,0),2),""))),"")=0,"",IFERROR(INDIRECT(CONCATENATE("'UNITCOST ITEMS (Data Entry)'!J",IFERROR(SUM(MATCH(A463,'UNITCOST ITEMS (Data Entry)'!$A$3:$A$504,0),2),""))),"")))</f>
        <v/>
      </c>
      <c r="J463" s="89"/>
      <c r="K463" s="149" t="str">
        <f ca="1">IF(IFERROR(INDIRECT(CONCATENATE("'UNITCOST ITEMS (Data Entry)'!C",IFERROR(SUM(MATCH(A463,'UNITCOST ITEMS (Data Entry)'!$A$3:$A$504,0),2),""))),"")=0,"",IFERROR(INDIRECT(CONCATENATE("'UNITCOST ITEMS (Data Entry)'!C",IFERROR(SUM(MATCH(A463,'UNITCOST ITEMS (Data Entry)'!$A$3:$A$504,0),2),""))),""))</f>
        <v/>
      </c>
      <c r="L463" s="85" t="str">
        <f t="shared" ca="1" si="14"/>
        <v/>
      </c>
    </row>
    <row r="464" spans="1:12" s="72" customFormat="1" ht="15" customHeight="1" x14ac:dyDescent="0.25">
      <c r="A464" s="148">
        <f t="shared" si="15"/>
        <v>456</v>
      </c>
      <c r="B464" s="156" t="str">
        <f ca="1">IF(IFERROR(INDIRECT(CONCATENATE("'UNITCOST ITEMS (Data Entry)'!D",IFERROR(SUM(MATCH(A464,'UNITCOST ITEMS (Data Entry)'!$A$3:$A$504,0),2),""))),"")=0,"",IFERROR(INDIRECT(CONCATENATE("'UNITCOST ITEMS (Data Entry)'!D",IFERROR(SUM(MATCH(A464,'UNITCOST ITEMS (Data Entry)'!$A$3:$A$504,0),2),""))),""))</f>
        <v/>
      </c>
      <c r="C464" s="236" t="str">
        <f ca="1">IF(IFERROR(INDIRECT(CONCATENATE("'UNITCOST ITEMS (Data Entry)'!E",IFERROR(SUM(MATCH(A464,'UNITCOST ITEMS (Data Entry)'!$A$3:$A$504,0),2),""))),"")=0,"",IFERROR(INDIRECT(CONCATENATE("'UNITCOST ITEMS (Data Entry)'!E",IFERROR(SUM(MATCH(A464,'UNITCOST ITEMS (Data Entry)'!$A$3:$A$504,0),2),""))),""))</f>
        <v/>
      </c>
      <c r="D464" s="237"/>
      <c r="E464" s="159" t="str">
        <f ca="1">IF(IFERROR(INDIRECT(CONCATENATE("'UNITCOST ITEMS (Data Entry)'!F",IFERROR(SUM(MATCH(A464,'UNITCOST ITEMS (Data Entry)'!$A$3:$A$504,0),2),""))),"")=0,"",IFERROR(INDIRECT(CONCATENATE("'UNITCOST ITEMS (Data Entry)'!F",IFERROR(SUM(MATCH(A464,'UNITCOST ITEMS (Data Entry)'!$A$3:$A$504,0),2),""))),""))</f>
        <v/>
      </c>
      <c r="F464" s="159" t="str">
        <f ca="1">IF(IFERROR(INDIRECT(CONCATENATE("'UNITCOST ITEMS (Data Entry)'!G",IFERROR(SUM(MATCH(A464,'UNITCOST ITEMS (Data Entry)'!$A$3:$A$504,0),2),""))),"")=0,"",IFERROR(INDIRECT(CONCATENATE("'UNITCOST ITEMS (Data Entry)'!G",IFERROR(SUM(MATCH(A464,'UNITCOST ITEMS (Data Entry)'!$A$3:$A$504,0),2),""))),""))</f>
        <v/>
      </c>
      <c r="G464" s="152" t="str">
        <f ca="1">IF(IFERROR(INDIRECT(CONCATENATE("'UNITCOST ITEMS (Data Entry)'!H",IFERROR(SUM(MATCH(A464,'UNITCOST ITEMS (Data Entry)'!$A$3:$A$504,0),2),""))),"")=0,"",IFERROR(INDIRECT(CONCATENATE("'UNITCOST ITEMS (Data Entry)'!H",IFERROR(SUM(MATCH(A464,'UNITCOST ITEMS (Data Entry)'!$A$3:$A$504,0),2),""))),""))</f>
        <v/>
      </c>
      <c r="H464" s="152" t="str">
        <f ca="1">IF(IFERROR(INDIRECT(CONCATENATE("'UNITCOST ITEMS (Data Entry)'!I",IFERROR(SUM(MATCH(A464,'UNITCOST ITEMS (Data Entry)'!$A$3:$A$504,0),2),""))),"")=0,"",IFERROR(INDIRECT(CONCATENATE("'UNITCOST ITEMS (Data Entry)'!I",IFERROR(SUM(MATCH(A464,'UNITCOST ITEMS (Data Entry)'!$A$3:$A$504,0),2),""))),""))</f>
        <v/>
      </c>
      <c r="I464" s="153" t="str">
        <f ca="1">IF(K464=2,"",IF(IFERROR(INDIRECT(CONCATENATE("'UNITCOST ITEMS (Data Entry)'!J",IFERROR(SUM(MATCH(A464,'UNITCOST ITEMS (Data Entry)'!$A$3:$A$504,0),2),""))),"")=0,"",IFERROR(INDIRECT(CONCATENATE("'UNITCOST ITEMS (Data Entry)'!J",IFERROR(SUM(MATCH(A464,'UNITCOST ITEMS (Data Entry)'!$A$3:$A$504,0),2),""))),"")))</f>
        <v/>
      </c>
      <c r="J464" s="89"/>
      <c r="K464" s="149" t="str">
        <f ca="1">IF(IFERROR(INDIRECT(CONCATENATE("'UNITCOST ITEMS (Data Entry)'!C",IFERROR(SUM(MATCH(A464,'UNITCOST ITEMS (Data Entry)'!$A$3:$A$504,0),2),""))),"")=0,"",IFERROR(INDIRECT(CONCATENATE("'UNITCOST ITEMS (Data Entry)'!C",IFERROR(SUM(MATCH(A464,'UNITCOST ITEMS (Data Entry)'!$A$3:$A$504,0),2),""))),""))</f>
        <v/>
      </c>
      <c r="L464" s="85" t="str">
        <f t="shared" ca="1" si="14"/>
        <v/>
      </c>
    </row>
    <row r="465" spans="1:12" s="72" customFormat="1" ht="15" customHeight="1" x14ac:dyDescent="0.25">
      <c r="A465" s="148">
        <f t="shared" si="15"/>
        <v>457</v>
      </c>
      <c r="B465" s="156" t="str">
        <f ca="1">IF(IFERROR(INDIRECT(CONCATENATE("'UNITCOST ITEMS (Data Entry)'!D",IFERROR(SUM(MATCH(A465,'UNITCOST ITEMS (Data Entry)'!$A$3:$A$504,0),2),""))),"")=0,"",IFERROR(INDIRECT(CONCATENATE("'UNITCOST ITEMS (Data Entry)'!D",IFERROR(SUM(MATCH(A465,'UNITCOST ITEMS (Data Entry)'!$A$3:$A$504,0),2),""))),""))</f>
        <v/>
      </c>
      <c r="C465" s="236" t="str">
        <f ca="1">IF(IFERROR(INDIRECT(CONCATENATE("'UNITCOST ITEMS (Data Entry)'!E",IFERROR(SUM(MATCH(A465,'UNITCOST ITEMS (Data Entry)'!$A$3:$A$504,0),2),""))),"")=0,"",IFERROR(INDIRECT(CONCATENATE("'UNITCOST ITEMS (Data Entry)'!E",IFERROR(SUM(MATCH(A465,'UNITCOST ITEMS (Data Entry)'!$A$3:$A$504,0),2),""))),""))</f>
        <v/>
      </c>
      <c r="D465" s="237"/>
      <c r="E465" s="159" t="str">
        <f ca="1">IF(IFERROR(INDIRECT(CONCATENATE("'UNITCOST ITEMS (Data Entry)'!F",IFERROR(SUM(MATCH(A465,'UNITCOST ITEMS (Data Entry)'!$A$3:$A$504,0),2),""))),"")=0,"",IFERROR(INDIRECT(CONCATENATE("'UNITCOST ITEMS (Data Entry)'!F",IFERROR(SUM(MATCH(A465,'UNITCOST ITEMS (Data Entry)'!$A$3:$A$504,0),2),""))),""))</f>
        <v/>
      </c>
      <c r="F465" s="159" t="str">
        <f ca="1">IF(IFERROR(INDIRECT(CONCATENATE("'UNITCOST ITEMS (Data Entry)'!G",IFERROR(SUM(MATCH(A465,'UNITCOST ITEMS (Data Entry)'!$A$3:$A$504,0),2),""))),"")=0,"",IFERROR(INDIRECT(CONCATENATE("'UNITCOST ITEMS (Data Entry)'!G",IFERROR(SUM(MATCH(A465,'UNITCOST ITEMS (Data Entry)'!$A$3:$A$504,0),2),""))),""))</f>
        <v/>
      </c>
      <c r="G465" s="152" t="str">
        <f ca="1">IF(IFERROR(INDIRECT(CONCATENATE("'UNITCOST ITEMS (Data Entry)'!H",IFERROR(SUM(MATCH(A465,'UNITCOST ITEMS (Data Entry)'!$A$3:$A$504,0),2),""))),"")=0,"",IFERROR(INDIRECT(CONCATENATE("'UNITCOST ITEMS (Data Entry)'!H",IFERROR(SUM(MATCH(A465,'UNITCOST ITEMS (Data Entry)'!$A$3:$A$504,0),2),""))),""))</f>
        <v/>
      </c>
      <c r="H465" s="152" t="str">
        <f ca="1">IF(IFERROR(INDIRECT(CONCATENATE("'UNITCOST ITEMS (Data Entry)'!I",IFERROR(SUM(MATCH(A465,'UNITCOST ITEMS (Data Entry)'!$A$3:$A$504,0),2),""))),"")=0,"",IFERROR(INDIRECT(CONCATENATE("'UNITCOST ITEMS (Data Entry)'!I",IFERROR(SUM(MATCH(A465,'UNITCOST ITEMS (Data Entry)'!$A$3:$A$504,0),2),""))),""))</f>
        <v/>
      </c>
      <c r="I465" s="153" t="str">
        <f ca="1">IF(K465=2,"",IF(IFERROR(INDIRECT(CONCATENATE("'UNITCOST ITEMS (Data Entry)'!J",IFERROR(SUM(MATCH(A465,'UNITCOST ITEMS (Data Entry)'!$A$3:$A$504,0),2),""))),"")=0,"",IFERROR(INDIRECT(CONCATENATE("'UNITCOST ITEMS (Data Entry)'!J",IFERROR(SUM(MATCH(A465,'UNITCOST ITEMS (Data Entry)'!$A$3:$A$504,0),2),""))),"")))</f>
        <v/>
      </c>
      <c r="J465" s="89"/>
      <c r="K465" s="149" t="str">
        <f ca="1">IF(IFERROR(INDIRECT(CONCATENATE("'UNITCOST ITEMS (Data Entry)'!C",IFERROR(SUM(MATCH(A465,'UNITCOST ITEMS (Data Entry)'!$A$3:$A$504,0),2),""))),"")=0,"",IFERROR(INDIRECT(CONCATENATE("'UNITCOST ITEMS (Data Entry)'!C",IFERROR(SUM(MATCH(A465,'UNITCOST ITEMS (Data Entry)'!$A$3:$A$504,0),2),""))),""))</f>
        <v/>
      </c>
      <c r="L465" s="85" t="str">
        <f t="shared" ca="1" si="14"/>
        <v/>
      </c>
    </row>
    <row r="466" spans="1:12" s="72" customFormat="1" ht="15" customHeight="1" x14ac:dyDescent="0.25">
      <c r="A466" s="148">
        <f t="shared" si="15"/>
        <v>458</v>
      </c>
      <c r="B466" s="156" t="str">
        <f ca="1">IF(IFERROR(INDIRECT(CONCATENATE("'UNITCOST ITEMS (Data Entry)'!D",IFERROR(SUM(MATCH(A466,'UNITCOST ITEMS (Data Entry)'!$A$3:$A$504,0),2),""))),"")=0,"",IFERROR(INDIRECT(CONCATENATE("'UNITCOST ITEMS (Data Entry)'!D",IFERROR(SUM(MATCH(A466,'UNITCOST ITEMS (Data Entry)'!$A$3:$A$504,0),2),""))),""))</f>
        <v/>
      </c>
      <c r="C466" s="236" t="str">
        <f ca="1">IF(IFERROR(INDIRECT(CONCATENATE("'UNITCOST ITEMS (Data Entry)'!E",IFERROR(SUM(MATCH(A466,'UNITCOST ITEMS (Data Entry)'!$A$3:$A$504,0),2),""))),"")=0,"",IFERROR(INDIRECT(CONCATENATE("'UNITCOST ITEMS (Data Entry)'!E",IFERROR(SUM(MATCH(A466,'UNITCOST ITEMS (Data Entry)'!$A$3:$A$504,0),2),""))),""))</f>
        <v/>
      </c>
      <c r="D466" s="237"/>
      <c r="E466" s="159" t="str">
        <f ca="1">IF(IFERROR(INDIRECT(CONCATENATE("'UNITCOST ITEMS (Data Entry)'!F",IFERROR(SUM(MATCH(A466,'UNITCOST ITEMS (Data Entry)'!$A$3:$A$504,0),2),""))),"")=0,"",IFERROR(INDIRECT(CONCATENATE("'UNITCOST ITEMS (Data Entry)'!F",IFERROR(SUM(MATCH(A466,'UNITCOST ITEMS (Data Entry)'!$A$3:$A$504,0),2),""))),""))</f>
        <v/>
      </c>
      <c r="F466" s="159" t="str">
        <f ca="1">IF(IFERROR(INDIRECT(CONCATENATE("'UNITCOST ITEMS (Data Entry)'!G",IFERROR(SUM(MATCH(A466,'UNITCOST ITEMS (Data Entry)'!$A$3:$A$504,0),2),""))),"")=0,"",IFERROR(INDIRECT(CONCATENATE("'UNITCOST ITEMS (Data Entry)'!G",IFERROR(SUM(MATCH(A466,'UNITCOST ITEMS (Data Entry)'!$A$3:$A$504,0),2),""))),""))</f>
        <v/>
      </c>
      <c r="G466" s="152" t="str">
        <f ca="1">IF(IFERROR(INDIRECT(CONCATENATE("'UNITCOST ITEMS (Data Entry)'!H",IFERROR(SUM(MATCH(A466,'UNITCOST ITEMS (Data Entry)'!$A$3:$A$504,0),2),""))),"")=0,"",IFERROR(INDIRECT(CONCATENATE("'UNITCOST ITEMS (Data Entry)'!H",IFERROR(SUM(MATCH(A466,'UNITCOST ITEMS (Data Entry)'!$A$3:$A$504,0),2),""))),""))</f>
        <v/>
      </c>
      <c r="H466" s="152" t="str">
        <f ca="1">IF(IFERROR(INDIRECT(CONCATENATE("'UNITCOST ITEMS (Data Entry)'!I",IFERROR(SUM(MATCH(A466,'UNITCOST ITEMS (Data Entry)'!$A$3:$A$504,0),2),""))),"")=0,"",IFERROR(INDIRECT(CONCATENATE("'UNITCOST ITEMS (Data Entry)'!I",IFERROR(SUM(MATCH(A466,'UNITCOST ITEMS (Data Entry)'!$A$3:$A$504,0),2),""))),""))</f>
        <v/>
      </c>
      <c r="I466" s="153" t="str">
        <f ca="1">IF(K466=2,"",IF(IFERROR(INDIRECT(CONCATENATE("'UNITCOST ITEMS (Data Entry)'!J",IFERROR(SUM(MATCH(A466,'UNITCOST ITEMS (Data Entry)'!$A$3:$A$504,0),2),""))),"")=0,"",IFERROR(INDIRECT(CONCATENATE("'UNITCOST ITEMS (Data Entry)'!J",IFERROR(SUM(MATCH(A466,'UNITCOST ITEMS (Data Entry)'!$A$3:$A$504,0),2),""))),"")))</f>
        <v/>
      </c>
      <c r="J466" s="89"/>
      <c r="K466" s="149" t="str">
        <f ca="1">IF(IFERROR(INDIRECT(CONCATENATE("'UNITCOST ITEMS (Data Entry)'!C",IFERROR(SUM(MATCH(A466,'UNITCOST ITEMS (Data Entry)'!$A$3:$A$504,0),2),""))),"")=0,"",IFERROR(INDIRECT(CONCATENATE("'UNITCOST ITEMS (Data Entry)'!C",IFERROR(SUM(MATCH(A466,'UNITCOST ITEMS (Data Entry)'!$A$3:$A$504,0),2),""))),""))</f>
        <v/>
      </c>
      <c r="L466" s="85" t="str">
        <f t="shared" ca="1" si="14"/>
        <v/>
      </c>
    </row>
    <row r="467" spans="1:12" s="72" customFormat="1" ht="15" customHeight="1" x14ac:dyDescent="0.25">
      <c r="A467" s="148">
        <f t="shared" si="15"/>
        <v>459</v>
      </c>
      <c r="B467" s="156" t="str">
        <f ca="1">IF(IFERROR(INDIRECT(CONCATENATE("'UNITCOST ITEMS (Data Entry)'!D",IFERROR(SUM(MATCH(A467,'UNITCOST ITEMS (Data Entry)'!$A$3:$A$504,0),2),""))),"")=0,"",IFERROR(INDIRECT(CONCATENATE("'UNITCOST ITEMS (Data Entry)'!D",IFERROR(SUM(MATCH(A467,'UNITCOST ITEMS (Data Entry)'!$A$3:$A$504,0),2),""))),""))</f>
        <v/>
      </c>
      <c r="C467" s="236" t="str">
        <f ca="1">IF(IFERROR(INDIRECT(CONCATENATE("'UNITCOST ITEMS (Data Entry)'!E",IFERROR(SUM(MATCH(A467,'UNITCOST ITEMS (Data Entry)'!$A$3:$A$504,0),2),""))),"")=0,"",IFERROR(INDIRECT(CONCATENATE("'UNITCOST ITEMS (Data Entry)'!E",IFERROR(SUM(MATCH(A467,'UNITCOST ITEMS (Data Entry)'!$A$3:$A$504,0),2),""))),""))</f>
        <v/>
      </c>
      <c r="D467" s="237"/>
      <c r="E467" s="159" t="str">
        <f ca="1">IF(IFERROR(INDIRECT(CONCATENATE("'UNITCOST ITEMS (Data Entry)'!F",IFERROR(SUM(MATCH(A467,'UNITCOST ITEMS (Data Entry)'!$A$3:$A$504,0),2),""))),"")=0,"",IFERROR(INDIRECT(CONCATENATE("'UNITCOST ITEMS (Data Entry)'!F",IFERROR(SUM(MATCH(A467,'UNITCOST ITEMS (Data Entry)'!$A$3:$A$504,0),2),""))),""))</f>
        <v/>
      </c>
      <c r="F467" s="159" t="str">
        <f ca="1">IF(IFERROR(INDIRECT(CONCATENATE("'UNITCOST ITEMS (Data Entry)'!G",IFERROR(SUM(MATCH(A467,'UNITCOST ITEMS (Data Entry)'!$A$3:$A$504,0),2),""))),"")=0,"",IFERROR(INDIRECT(CONCATENATE("'UNITCOST ITEMS (Data Entry)'!G",IFERROR(SUM(MATCH(A467,'UNITCOST ITEMS (Data Entry)'!$A$3:$A$504,0),2),""))),""))</f>
        <v/>
      </c>
      <c r="G467" s="152" t="str">
        <f ca="1">IF(IFERROR(INDIRECT(CONCATENATE("'UNITCOST ITEMS (Data Entry)'!H",IFERROR(SUM(MATCH(A467,'UNITCOST ITEMS (Data Entry)'!$A$3:$A$504,0),2),""))),"")=0,"",IFERROR(INDIRECT(CONCATENATE("'UNITCOST ITEMS (Data Entry)'!H",IFERROR(SUM(MATCH(A467,'UNITCOST ITEMS (Data Entry)'!$A$3:$A$504,0),2),""))),""))</f>
        <v/>
      </c>
      <c r="H467" s="152" t="str">
        <f ca="1">IF(IFERROR(INDIRECT(CONCATENATE("'UNITCOST ITEMS (Data Entry)'!I",IFERROR(SUM(MATCH(A467,'UNITCOST ITEMS (Data Entry)'!$A$3:$A$504,0),2),""))),"")=0,"",IFERROR(INDIRECT(CONCATENATE("'UNITCOST ITEMS (Data Entry)'!I",IFERROR(SUM(MATCH(A467,'UNITCOST ITEMS (Data Entry)'!$A$3:$A$504,0),2),""))),""))</f>
        <v/>
      </c>
      <c r="I467" s="153" t="str">
        <f ca="1">IF(K467=2,"",IF(IFERROR(INDIRECT(CONCATENATE("'UNITCOST ITEMS (Data Entry)'!J",IFERROR(SUM(MATCH(A467,'UNITCOST ITEMS (Data Entry)'!$A$3:$A$504,0),2),""))),"")=0,"",IFERROR(INDIRECT(CONCATENATE("'UNITCOST ITEMS (Data Entry)'!J",IFERROR(SUM(MATCH(A467,'UNITCOST ITEMS (Data Entry)'!$A$3:$A$504,0),2),""))),"")))</f>
        <v/>
      </c>
      <c r="J467" s="89"/>
      <c r="K467" s="149" t="str">
        <f ca="1">IF(IFERROR(INDIRECT(CONCATENATE("'UNITCOST ITEMS (Data Entry)'!C",IFERROR(SUM(MATCH(A467,'UNITCOST ITEMS (Data Entry)'!$A$3:$A$504,0),2),""))),"")=0,"",IFERROR(INDIRECT(CONCATENATE("'UNITCOST ITEMS (Data Entry)'!C",IFERROR(SUM(MATCH(A467,'UNITCOST ITEMS (Data Entry)'!$A$3:$A$504,0),2),""))),""))</f>
        <v/>
      </c>
      <c r="L467" s="85" t="str">
        <f t="shared" ca="1" si="14"/>
        <v/>
      </c>
    </row>
    <row r="468" spans="1:12" s="72" customFormat="1" ht="15" customHeight="1" x14ac:dyDescent="0.25">
      <c r="A468" s="148">
        <f t="shared" si="15"/>
        <v>460</v>
      </c>
      <c r="B468" s="156" t="str">
        <f ca="1">IF(IFERROR(INDIRECT(CONCATENATE("'UNITCOST ITEMS (Data Entry)'!D",IFERROR(SUM(MATCH(A468,'UNITCOST ITEMS (Data Entry)'!$A$3:$A$504,0),2),""))),"")=0,"",IFERROR(INDIRECT(CONCATENATE("'UNITCOST ITEMS (Data Entry)'!D",IFERROR(SUM(MATCH(A468,'UNITCOST ITEMS (Data Entry)'!$A$3:$A$504,0),2),""))),""))</f>
        <v/>
      </c>
      <c r="C468" s="236" t="str">
        <f ca="1">IF(IFERROR(INDIRECT(CONCATENATE("'UNITCOST ITEMS (Data Entry)'!E",IFERROR(SUM(MATCH(A468,'UNITCOST ITEMS (Data Entry)'!$A$3:$A$504,0),2),""))),"")=0,"",IFERROR(INDIRECT(CONCATENATE("'UNITCOST ITEMS (Data Entry)'!E",IFERROR(SUM(MATCH(A468,'UNITCOST ITEMS (Data Entry)'!$A$3:$A$504,0),2),""))),""))</f>
        <v/>
      </c>
      <c r="D468" s="237"/>
      <c r="E468" s="159" t="str">
        <f ca="1">IF(IFERROR(INDIRECT(CONCATENATE("'UNITCOST ITEMS (Data Entry)'!F",IFERROR(SUM(MATCH(A468,'UNITCOST ITEMS (Data Entry)'!$A$3:$A$504,0),2),""))),"")=0,"",IFERROR(INDIRECT(CONCATENATE("'UNITCOST ITEMS (Data Entry)'!F",IFERROR(SUM(MATCH(A468,'UNITCOST ITEMS (Data Entry)'!$A$3:$A$504,0),2),""))),""))</f>
        <v/>
      </c>
      <c r="F468" s="159" t="str">
        <f ca="1">IF(IFERROR(INDIRECT(CONCATENATE("'UNITCOST ITEMS (Data Entry)'!G",IFERROR(SUM(MATCH(A468,'UNITCOST ITEMS (Data Entry)'!$A$3:$A$504,0),2),""))),"")=0,"",IFERROR(INDIRECT(CONCATENATE("'UNITCOST ITEMS (Data Entry)'!G",IFERROR(SUM(MATCH(A468,'UNITCOST ITEMS (Data Entry)'!$A$3:$A$504,0),2),""))),""))</f>
        <v/>
      </c>
      <c r="G468" s="152" t="str">
        <f ca="1">IF(IFERROR(INDIRECT(CONCATENATE("'UNITCOST ITEMS (Data Entry)'!H",IFERROR(SUM(MATCH(A468,'UNITCOST ITEMS (Data Entry)'!$A$3:$A$504,0),2),""))),"")=0,"",IFERROR(INDIRECT(CONCATENATE("'UNITCOST ITEMS (Data Entry)'!H",IFERROR(SUM(MATCH(A468,'UNITCOST ITEMS (Data Entry)'!$A$3:$A$504,0),2),""))),""))</f>
        <v/>
      </c>
      <c r="H468" s="152" t="str">
        <f ca="1">IF(IFERROR(INDIRECT(CONCATENATE("'UNITCOST ITEMS (Data Entry)'!I",IFERROR(SUM(MATCH(A468,'UNITCOST ITEMS (Data Entry)'!$A$3:$A$504,0),2),""))),"")=0,"",IFERROR(INDIRECT(CONCATENATE("'UNITCOST ITEMS (Data Entry)'!I",IFERROR(SUM(MATCH(A468,'UNITCOST ITEMS (Data Entry)'!$A$3:$A$504,0),2),""))),""))</f>
        <v/>
      </c>
      <c r="I468" s="153" t="str">
        <f ca="1">IF(K468=2,"",IF(IFERROR(INDIRECT(CONCATENATE("'UNITCOST ITEMS (Data Entry)'!J",IFERROR(SUM(MATCH(A468,'UNITCOST ITEMS (Data Entry)'!$A$3:$A$504,0),2),""))),"")=0,"",IFERROR(INDIRECT(CONCATENATE("'UNITCOST ITEMS (Data Entry)'!J",IFERROR(SUM(MATCH(A468,'UNITCOST ITEMS (Data Entry)'!$A$3:$A$504,0),2),""))),"")))</f>
        <v/>
      </c>
      <c r="J468" s="89"/>
      <c r="K468" s="149" t="str">
        <f ca="1">IF(IFERROR(INDIRECT(CONCATENATE("'UNITCOST ITEMS (Data Entry)'!C",IFERROR(SUM(MATCH(A468,'UNITCOST ITEMS (Data Entry)'!$A$3:$A$504,0),2),""))),"")=0,"",IFERROR(INDIRECT(CONCATENATE("'UNITCOST ITEMS (Data Entry)'!C",IFERROR(SUM(MATCH(A468,'UNITCOST ITEMS (Data Entry)'!$A$3:$A$504,0),2),""))),""))</f>
        <v/>
      </c>
      <c r="L468" s="85" t="str">
        <f t="shared" ca="1" si="14"/>
        <v/>
      </c>
    </row>
    <row r="469" spans="1:12" s="72" customFormat="1" ht="15" customHeight="1" x14ac:dyDescent="0.25">
      <c r="A469" s="148">
        <f t="shared" si="15"/>
        <v>461</v>
      </c>
      <c r="B469" s="156" t="str">
        <f ca="1">IF(IFERROR(INDIRECT(CONCATENATE("'UNITCOST ITEMS (Data Entry)'!D",IFERROR(SUM(MATCH(A469,'UNITCOST ITEMS (Data Entry)'!$A$3:$A$504,0),2),""))),"")=0,"",IFERROR(INDIRECT(CONCATENATE("'UNITCOST ITEMS (Data Entry)'!D",IFERROR(SUM(MATCH(A469,'UNITCOST ITEMS (Data Entry)'!$A$3:$A$504,0),2),""))),""))</f>
        <v/>
      </c>
      <c r="C469" s="236" t="str">
        <f ca="1">IF(IFERROR(INDIRECT(CONCATENATE("'UNITCOST ITEMS (Data Entry)'!E",IFERROR(SUM(MATCH(A469,'UNITCOST ITEMS (Data Entry)'!$A$3:$A$504,0),2),""))),"")=0,"",IFERROR(INDIRECT(CONCATENATE("'UNITCOST ITEMS (Data Entry)'!E",IFERROR(SUM(MATCH(A469,'UNITCOST ITEMS (Data Entry)'!$A$3:$A$504,0),2),""))),""))</f>
        <v/>
      </c>
      <c r="D469" s="237"/>
      <c r="E469" s="159" t="str">
        <f ca="1">IF(IFERROR(INDIRECT(CONCATENATE("'UNITCOST ITEMS (Data Entry)'!F",IFERROR(SUM(MATCH(A469,'UNITCOST ITEMS (Data Entry)'!$A$3:$A$504,0),2),""))),"")=0,"",IFERROR(INDIRECT(CONCATENATE("'UNITCOST ITEMS (Data Entry)'!F",IFERROR(SUM(MATCH(A469,'UNITCOST ITEMS (Data Entry)'!$A$3:$A$504,0),2),""))),""))</f>
        <v/>
      </c>
      <c r="F469" s="159" t="str">
        <f ca="1">IF(IFERROR(INDIRECT(CONCATENATE("'UNITCOST ITEMS (Data Entry)'!G",IFERROR(SUM(MATCH(A469,'UNITCOST ITEMS (Data Entry)'!$A$3:$A$504,0),2),""))),"")=0,"",IFERROR(INDIRECT(CONCATENATE("'UNITCOST ITEMS (Data Entry)'!G",IFERROR(SUM(MATCH(A469,'UNITCOST ITEMS (Data Entry)'!$A$3:$A$504,0),2),""))),""))</f>
        <v/>
      </c>
      <c r="G469" s="152" t="str">
        <f ca="1">IF(IFERROR(INDIRECT(CONCATENATE("'UNITCOST ITEMS (Data Entry)'!H",IFERROR(SUM(MATCH(A469,'UNITCOST ITEMS (Data Entry)'!$A$3:$A$504,0),2),""))),"")=0,"",IFERROR(INDIRECT(CONCATENATE("'UNITCOST ITEMS (Data Entry)'!H",IFERROR(SUM(MATCH(A469,'UNITCOST ITEMS (Data Entry)'!$A$3:$A$504,0),2),""))),""))</f>
        <v/>
      </c>
      <c r="H469" s="152" t="str">
        <f ca="1">IF(IFERROR(INDIRECT(CONCATENATE("'UNITCOST ITEMS (Data Entry)'!I",IFERROR(SUM(MATCH(A469,'UNITCOST ITEMS (Data Entry)'!$A$3:$A$504,0),2),""))),"")=0,"",IFERROR(INDIRECT(CONCATENATE("'UNITCOST ITEMS (Data Entry)'!I",IFERROR(SUM(MATCH(A469,'UNITCOST ITEMS (Data Entry)'!$A$3:$A$504,0),2),""))),""))</f>
        <v/>
      </c>
      <c r="I469" s="153" t="str">
        <f ca="1">IF(K469=2,"",IF(IFERROR(INDIRECT(CONCATENATE("'UNITCOST ITEMS (Data Entry)'!J",IFERROR(SUM(MATCH(A469,'UNITCOST ITEMS (Data Entry)'!$A$3:$A$504,0),2),""))),"")=0,"",IFERROR(INDIRECT(CONCATENATE("'UNITCOST ITEMS (Data Entry)'!J",IFERROR(SUM(MATCH(A469,'UNITCOST ITEMS (Data Entry)'!$A$3:$A$504,0),2),""))),"")))</f>
        <v/>
      </c>
      <c r="J469" s="89"/>
      <c r="K469" s="149" t="str">
        <f ca="1">IF(IFERROR(INDIRECT(CONCATENATE("'UNITCOST ITEMS (Data Entry)'!C",IFERROR(SUM(MATCH(A469,'UNITCOST ITEMS (Data Entry)'!$A$3:$A$504,0),2),""))),"")=0,"",IFERROR(INDIRECT(CONCATENATE("'UNITCOST ITEMS (Data Entry)'!C",IFERROR(SUM(MATCH(A469,'UNITCOST ITEMS (Data Entry)'!$A$3:$A$504,0),2),""))),""))</f>
        <v/>
      </c>
      <c r="L469" s="85" t="str">
        <f t="shared" ca="1" si="14"/>
        <v/>
      </c>
    </row>
    <row r="470" spans="1:12" s="72" customFormat="1" ht="15" customHeight="1" x14ac:dyDescent="0.25">
      <c r="A470" s="148">
        <f t="shared" si="15"/>
        <v>462</v>
      </c>
      <c r="B470" s="156" t="str">
        <f ca="1">IF(IFERROR(INDIRECT(CONCATENATE("'UNITCOST ITEMS (Data Entry)'!D",IFERROR(SUM(MATCH(A470,'UNITCOST ITEMS (Data Entry)'!$A$3:$A$504,0),2),""))),"")=0,"",IFERROR(INDIRECT(CONCATENATE("'UNITCOST ITEMS (Data Entry)'!D",IFERROR(SUM(MATCH(A470,'UNITCOST ITEMS (Data Entry)'!$A$3:$A$504,0),2),""))),""))</f>
        <v/>
      </c>
      <c r="C470" s="236" t="str">
        <f ca="1">IF(IFERROR(INDIRECT(CONCATENATE("'UNITCOST ITEMS (Data Entry)'!E",IFERROR(SUM(MATCH(A470,'UNITCOST ITEMS (Data Entry)'!$A$3:$A$504,0),2),""))),"")=0,"",IFERROR(INDIRECT(CONCATENATE("'UNITCOST ITEMS (Data Entry)'!E",IFERROR(SUM(MATCH(A470,'UNITCOST ITEMS (Data Entry)'!$A$3:$A$504,0),2),""))),""))</f>
        <v/>
      </c>
      <c r="D470" s="237"/>
      <c r="E470" s="159" t="str">
        <f ca="1">IF(IFERROR(INDIRECT(CONCATENATE("'UNITCOST ITEMS (Data Entry)'!F",IFERROR(SUM(MATCH(A470,'UNITCOST ITEMS (Data Entry)'!$A$3:$A$504,0),2),""))),"")=0,"",IFERROR(INDIRECT(CONCATENATE("'UNITCOST ITEMS (Data Entry)'!F",IFERROR(SUM(MATCH(A470,'UNITCOST ITEMS (Data Entry)'!$A$3:$A$504,0),2),""))),""))</f>
        <v/>
      </c>
      <c r="F470" s="159" t="str">
        <f ca="1">IF(IFERROR(INDIRECT(CONCATENATE("'UNITCOST ITEMS (Data Entry)'!G",IFERROR(SUM(MATCH(A470,'UNITCOST ITEMS (Data Entry)'!$A$3:$A$504,0),2),""))),"")=0,"",IFERROR(INDIRECT(CONCATENATE("'UNITCOST ITEMS (Data Entry)'!G",IFERROR(SUM(MATCH(A470,'UNITCOST ITEMS (Data Entry)'!$A$3:$A$504,0),2),""))),""))</f>
        <v/>
      </c>
      <c r="G470" s="152" t="str">
        <f ca="1">IF(IFERROR(INDIRECT(CONCATENATE("'UNITCOST ITEMS (Data Entry)'!H",IFERROR(SUM(MATCH(A470,'UNITCOST ITEMS (Data Entry)'!$A$3:$A$504,0),2),""))),"")=0,"",IFERROR(INDIRECT(CONCATENATE("'UNITCOST ITEMS (Data Entry)'!H",IFERROR(SUM(MATCH(A470,'UNITCOST ITEMS (Data Entry)'!$A$3:$A$504,0),2),""))),""))</f>
        <v/>
      </c>
      <c r="H470" s="152" t="str">
        <f ca="1">IF(IFERROR(INDIRECT(CONCATENATE("'UNITCOST ITEMS (Data Entry)'!I",IFERROR(SUM(MATCH(A470,'UNITCOST ITEMS (Data Entry)'!$A$3:$A$504,0),2),""))),"")=0,"",IFERROR(INDIRECT(CONCATENATE("'UNITCOST ITEMS (Data Entry)'!I",IFERROR(SUM(MATCH(A470,'UNITCOST ITEMS (Data Entry)'!$A$3:$A$504,0),2),""))),""))</f>
        <v/>
      </c>
      <c r="I470" s="153" t="str">
        <f ca="1">IF(K470=2,"",IF(IFERROR(INDIRECT(CONCATENATE("'UNITCOST ITEMS (Data Entry)'!J",IFERROR(SUM(MATCH(A470,'UNITCOST ITEMS (Data Entry)'!$A$3:$A$504,0),2),""))),"")=0,"",IFERROR(INDIRECT(CONCATENATE("'UNITCOST ITEMS (Data Entry)'!J",IFERROR(SUM(MATCH(A470,'UNITCOST ITEMS (Data Entry)'!$A$3:$A$504,0),2),""))),"")))</f>
        <v/>
      </c>
      <c r="J470" s="89"/>
      <c r="K470" s="149" t="str">
        <f ca="1">IF(IFERROR(INDIRECT(CONCATENATE("'UNITCOST ITEMS (Data Entry)'!C",IFERROR(SUM(MATCH(A470,'UNITCOST ITEMS (Data Entry)'!$A$3:$A$504,0),2),""))),"")=0,"",IFERROR(INDIRECT(CONCATENATE("'UNITCOST ITEMS (Data Entry)'!C",IFERROR(SUM(MATCH(A470,'UNITCOST ITEMS (Data Entry)'!$A$3:$A$504,0),2),""))),""))</f>
        <v/>
      </c>
      <c r="L470" s="85" t="str">
        <f t="shared" ca="1" si="14"/>
        <v/>
      </c>
    </row>
    <row r="471" spans="1:12" s="72" customFormat="1" ht="15" customHeight="1" x14ac:dyDescent="0.25">
      <c r="A471" s="148">
        <f t="shared" si="15"/>
        <v>463</v>
      </c>
      <c r="B471" s="156" t="str">
        <f ca="1">IF(IFERROR(INDIRECT(CONCATENATE("'UNITCOST ITEMS (Data Entry)'!D",IFERROR(SUM(MATCH(A471,'UNITCOST ITEMS (Data Entry)'!$A$3:$A$504,0),2),""))),"")=0,"",IFERROR(INDIRECT(CONCATENATE("'UNITCOST ITEMS (Data Entry)'!D",IFERROR(SUM(MATCH(A471,'UNITCOST ITEMS (Data Entry)'!$A$3:$A$504,0),2),""))),""))</f>
        <v/>
      </c>
      <c r="C471" s="236" t="str">
        <f ca="1">IF(IFERROR(INDIRECT(CONCATENATE("'UNITCOST ITEMS (Data Entry)'!E",IFERROR(SUM(MATCH(A471,'UNITCOST ITEMS (Data Entry)'!$A$3:$A$504,0),2),""))),"")=0,"",IFERROR(INDIRECT(CONCATENATE("'UNITCOST ITEMS (Data Entry)'!E",IFERROR(SUM(MATCH(A471,'UNITCOST ITEMS (Data Entry)'!$A$3:$A$504,0),2),""))),""))</f>
        <v/>
      </c>
      <c r="D471" s="237"/>
      <c r="E471" s="159" t="str">
        <f ca="1">IF(IFERROR(INDIRECT(CONCATENATE("'UNITCOST ITEMS (Data Entry)'!F",IFERROR(SUM(MATCH(A471,'UNITCOST ITEMS (Data Entry)'!$A$3:$A$504,0),2),""))),"")=0,"",IFERROR(INDIRECT(CONCATENATE("'UNITCOST ITEMS (Data Entry)'!F",IFERROR(SUM(MATCH(A471,'UNITCOST ITEMS (Data Entry)'!$A$3:$A$504,0),2),""))),""))</f>
        <v/>
      </c>
      <c r="F471" s="159" t="str">
        <f ca="1">IF(IFERROR(INDIRECT(CONCATENATE("'UNITCOST ITEMS (Data Entry)'!G",IFERROR(SUM(MATCH(A471,'UNITCOST ITEMS (Data Entry)'!$A$3:$A$504,0),2),""))),"")=0,"",IFERROR(INDIRECT(CONCATENATE("'UNITCOST ITEMS (Data Entry)'!G",IFERROR(SUM(MATCH(A471,'UNITCOST ITEMS (Data Entry)'!$A$3:$A$504,0),2),""))),""))</f>
        <v/>
      </c>
      <c r="G471" s="152" t="str">
        <f ca="1">IF(IFERROR(INDIRECT(CONCATENATE("'UNITCOST ITEMS (Data Entry)'!H",IFERROR(SUM(MATCH(A471,'UNITCOST ITEMS (Data Entry)'!$A$3:$A$504,0),2),""))),"")=0,"",IFERROR(INDIRECT(CONCATENATE("'UNITCOST ITEMS (Data Entry)'!H",IFERROR(SUM(MATCH(A471,'UNITCOST ITEMS (Data Entry)'!$A$3:$A$504,0),2),""))),""))</f>
        <v/>
      </c>
      <c r="H471" s="152" t="str">
        <f ca="1">IF(IFERROR(INDIRECT(CONCATENATE("'UNITCOST ITEMS (Data Entry)'!I",IFERROR(SUM(MATCH(A471,'UNITCOST ITEMS (Data Entry)'!$A$3:$A$504,0),2),""))),"")=0,"",IFERROR(INDIRECT(CONCATENATE("'UNITCOST ITEMS (Data Entry)'!I",IFERROR(SUM(MATCH(A471,'UNITCOST ITEMS (Data Entry)'!$A$3:$A$504,0),2),""))),""))</f>
        <v/>
      </c>
      <c r="I471" s="153" t="str">
        <f ca="1">IF(K471=2,"",IF(IFERROR(INDIRECT(CONCATENATE("'UNITCOST ITEMS (Data Entry)'!J",IFERROR(SUM(MATCH(A471,'UNITCOST ITEMS (Data Entry)'!$A$3:$A$504,0),2),""))),"")=0,"",IFERROR(INDIRECT(CONCATENATE("'UNITCOST ITEMS (Data Entry)'!J",IFERROR(SUM(MATCH(A471,'UNITCOST ITEMS (Data Entry)'!$A$3:$A$504,0),2),""))),"")))</f>
        <v/>
      </c>
      <c r="J471" s="89"/>
      <c r="K471" s="149" t="str">
        <f ca="1">IF(IFERROR(INDIRECT(CONCATENATE("'UNITCOST ITEMS (Data Entry)'!C",IFERROR(SUM(MATCH(A471,'UNITCOST ITEMS (Data Entry)'!$A$3:$A$504,0),2),""))),"")=0,"",IFERROR(INDIRECT(CONCATENATE("'UNITCOST ITEMS (Data Entry)'!C",IFERROR(SUM(MATCH(A471,'UNITCOST ITEMS (Data Entry)'!$A$3:$A$504,0),2),""))),""))</f>
        <v/>
      </c>
      <c r="L471" s="85" t="str">
        <f t="shared" ca="1" si="14"/>
        <v/>
      </c>
    </row>
    <row r="472" spans="1:12" s="72" customFormat="1" ht="15" customHeight="1" x14ac:dyDescent="0.25">
      <c r="A472" s="148">
        <f t="shared" si="15"/>
        <v>464</v>
      </c>
      <c r="B472" s="156" t="str">
        <f ca="1">IF(IFERROR(INDIRECT(CONCATENATE("'UNITCOST ITEMS (Data Entry)'!D",IFERROR(SUM(MATCH(A472,'UNITCOST ITEMS (Data Entry)'!$A$3:$A$504,0),2),""))),"")=0,"",IFERROR(INDIRECT(CONCATENATE("'UNITCOST ITEMS (Data Entry)'!D",IFERROR(SUM(MATCH(A472,'UNITCOST ITEMS (Data Entry)'!$A$3:$A$504,0),2),""))),""))</f>
        <v/>
      </c>
      <c r="C472" s="236" t="str">
        <f ca="1">IF(IFERROR(INDIRECT(CONCATENATE("'UNITCOST ITEMS (Data Entry)'!E",IFERROR(SUM(MATCH(A472,'UNITCOST ITEMS (Data Entry)'!$A$3:$A$504,0),2),""))),"")=0,"",IFERROR(INDIRECT(CONCATENATE("'UNITCOST ITEMS (Data Entry)'!E",IFERROR(SUM(MATCH(A472,'UNITCOST ITEMS (Data Entry)'!$A$3:$A$504,0),2),""))),""))</f>
        <v/>
      </c>
      <c r="D472" s="237"/>
      <c r="E472" s="159" t="str">
        <f ca="1">IF(IFERROR(INDIRECT(CONCATENATE("'UNITCOST ITEMS (Data Entry)'!F",IFERROR(SUM(MATCH(A472,'UNITCOST ITEMS (Data Entry)'!$A$3:$A$504,0),2),""))),"")=0,"",IFERROR(INDIRECT(CONCATENATE("'UNITCOST ITEMS (Data Entry)'!F",IFERROR(SUM(MATCH(A472,'UNITCOST ITEMS (Data Entry)'!$A$3:$A$504,0),2),""))),""))</f>
        <v/>
      </c>
      <c r="F472" s="159" t="str">
        <f ca="1">IF(IFERROR(INDIRECT(CONCATENATE("'UNITCOST ITEMS (Data Entry)'!G",IFERROR(SUM(MATCH(A472,'UNITCOST ITEMS (Data Entry)'!$A$3:$A$504,0),2),""))),"")=0,"",IFERROR(INDIRECT(CONCATENATE("'UNITCOST ITEMS (Data Entry)'!G",IFERROR(SUM(MATCH(A472,'UNITCOST ITEMS (Data Entry)'!$A$3:$A$504,0),2),""))),""))</f>
        <v/>
      </c>
      <c r="G472" s="152" t="str">
        <f ca="1">IF(IFERROR(INDIRECT(CONCATENATE("'UNITCOST ITEMS (Data Entry)'!H",IFERROR(SUM(MATCH(A472,'UNITCOST ITEMS (Data Entry)'!$A$3:$A$504,0),2),""))),"")=0,"",IFERROR(INDIRECT(CONCATENATE("'UNITCOST ITEMS (Data Entry)'!H",IFERROR(SUM(MATCH(A472,'UNITCOST ITEMS (Data Entry)'!$A$3:$A$504,0),2),""))),""))</f>
        <v/>
      </c>
      <c r="H472" s="152" t="str">
        <f ca="1">IF(IFERROR(INDIRECT(CONCATENATE("'UNITCOST ITEMS (Data Entry)'!I",IFERROR(SUM(MATCH(A472,'UNITCOST ITEMS (Data Entry)'!$A$3:$A$504,0),2),""))),"")=0,"",IFERROR(INDIRECT(CONCATENATE("'UNITCOST ITEMS (Data Entry)'!I",IFERROR(SUM(MATCH(A472,'UNITCOST ITEMS (Data Entry)'!$A$3:$A$504,0),2),""))),""))</f>
        <v/>
      </c>
      <c r="I472" s="153" t="str">
        <f ca="1">IF(K472=2,"",IF(IFERROR(INDIRECT(CONCATENATE("'UNITCOST ITEMS (Data Entry)'!J",IFERROR(SUM(MATCH(A472,'UNITCOST ITEMS (Data Entry)'!$A$3:$A$504,0),2),""))),"")=0,"",IFERROR(INDIRECT(CONCATENATE("'UNITCOST ITEMS (Data Entry)'!J",IFERROR(SUM(MATCH(A472,'UNITCOST ITEMS (Data Entry)'!$A$3:$A$504,0),2),""))),"")))</f>
        <v/>
      </c>
      <c r="J472" s="89"/>
      <c r="K472" s="149" t="str">
        <f ca="1">IF(IFERROR(INDIRECT(CONCATENATE("'UNITCOST ITEMS (Data Entry)'!C",IFERROR(SUM(MATCH(A472,'UNITCOST ITEMS (Data Entry)'!$A$3:$A$504,0),2),""))),"")=0,"",IFERROR(INDIRECT(CONCATENATE("'UNITCOST ITEMS (Data Entry)'!C",IFERROR(SUM(MATCH(A472,'UNITCOST ITEMS (Data Entry)'!$A$3:$A$504,0),2),""))),""))</f>
        <v/>
      </c>
      <c r="L472" s="85" t="str">
        <f t="shared" ca="1" si="14"/>
        <v/>
      </c>
    </row>
    <row r="473" spans="1:12" s="72" customFormat="1" ht="15" customHeight="1" x14ac:dyDescent="0.25">
      <c r="A473" s="148">
        <f t="shared" si="15"/>
        <v>465</v>
      </c>
      <c r="B473" s="156" t="str">
        <f ca="1">IF(IFERROR(INDIRECT(CONCATENATE("'UNITCOST ITEMS (Data Entry)'!D",IFERROR(SUM(MATCH(A473,'UNITCOST ITEMS (Data Entry)'!$A$3:$A$504,0),2),""))),"")=0,"",IFERROR(INDIRECT(CONCATENATE("'UNITCOST ITEMS (Data Entry)'!D",IFERROR(SUM(MATCH(A473,'UNITCOST ITEMS (Data Entry)'!$A$3:$A$504,0),2),""))),""))</f>
        <v/>
      </c>
      <c r="C473" s="236" t="str">
        <f ca="1">IF(IFERROR(INDIRECT(CONCATENATE("'UNITCOST ITEMS (Data Entry)'!E",IFERROR(SUM(MATCH(A473,'UNITCOST ITEMS (Data Entry)'!$A$3:$A$504,0),2),""))),"")=0,"",IFERROR(INDIRECT(CONCATENATE("'UNITCOST ITEMS (Data Entry)'!E",IFERROR(SUM(MATCH(A473,'UNITCOST ITEMS (Data Entry)'!$A$3:$A$504,0),2),""))),""))</f>
        <v/>
      </c>
      <c r="D473" s="237"/>
      <c r="E473" s="159" t="str">
        <f ca="1">IF(IFERROR(INDIRECT(CONCATENATE("'UNITCOST ITEMS (Data Entry)'!F",IFERROR(SUM(MATCH(A473,'UNITCOST ITEMS (Data Entry)'!$A$3:$A$504,0),2),""))),"")=0,"",IFERROR(INDIRECT(CONCATENATE("'UNITCOST ITEMS (Data Entry)'!F",IFERROR(SUM(MATCH(A473,'UNITCOST ITEMS (Data Entry)'!$A$3:$A$504,0),2),""))),""))</f>
        <v/>
      </c>
      <c r="F473" s="159" t="str">
        <f ca="1">IF(IFERROR(INDIRECT(CONCATENATE("'UNITCOST ITEMS (Data Entry)'!G",IFERROR(SUM(MATCH(A473,'UNITCOST ITEMS (Data Entry)'!$A$3:$A$504,0),2),""))),"")=0,"",IFERROR(INDIRECT(CONCATENATE("'UNITCOST ITEMS (Data Entry)'!G",IFERROR(SUM(MATCH(A473,'UNITCOST ITEMS (Data Entry)'!$A$3:$A$504,0),2),""))),""))</f>
        <v/>
      </c>
      <c r="G473" s="152" t="str">
        <f ca="1">IF(IFERROR(INDIRECT(CONCATENATE("'UNITCOST ITEMS (Data Entry)'!H",IFERROR(SUM(MATCH(A473,'UNITCOST ITEMS (Data Entry)'!$A$3:$A$504,0),2),""))),"")=0,"",IFERROR(INDIRECT(CONCATENATE("'UNITCOST ITEMS (Data Entry)'!H",IFERROR(SUM(MATCH(A473,'UNITCOST ITEMS (Data Entry)'!$A$3:$A$504,0),2),""))),""))</f>
        <v/>
      </c>
      <c r="H473" s="152" t="str">
        <f ca="1">IF(IFERROR(INDIRECT(CONCATENATE("'UNITCOST ITEMS (Data Entry)'!I",IFERROR(SUM(MATCH(A473,'UNITCOST ITEMS (Data Entry)'!$A$3:$A$504,0),2),""))),"")=0,"",IFERROR(INDIRECT(CONCATENATE("'UNITCOST ITEMS (Data Entry)'!I",IFERROR(SUM(MATCH(A473,'UNITCOST ITEMS (Data Entry)'!$A$3:$A$504,0),2),""))),""))</f>
        <v/>
      </c>
      <c r="I473" s="153" t="str">
        <f ca="1">IF(K473=2,"",IF(IFERROR(INDIRECT(CONCATENATE("'UNITCOST ITEMS (Data Entry)'!J",IFERROR(SUM(MATCH(A473,'UNITCOST ITEMS (Data Entry)'!$A$3:$A$504,0),2),""))),"")=0,"",IFERROR(INDIRECT(CONCATENATE("'UNITCOST ITEMS (Data Entry)'!J",IFERROR(SUM(MATCH(A473,'UNITCOST ITEMS (Data Entry)'!$A$3:$A$504,0),2),""))),"")))</f>
        <v/>
      </c>
      <c r="J473" s="89"/>
      <c r="K473" s="149" t="str">
        <f ca="1">IF(IFERROR(INDIRECT(CONCATENATE("'UNITCOST ITEMS (Data Entry)'!C",IFERROR(SUM(MATCH(A473,'UNITCOST ITEMS (Data Entry)'!$A$3:$A$504,0),2),""))),"")=0,"",IFERROR(INDIRECT(CONCATENATE("'UNITCOST ITEMS (Data Entry)'!C",IFERROR(SUM(MATCH(A473,'UNITCOST ITEMS (Data Entry)'!$A$3:$A$504,0),2),""))),""))</f>
        <v/>
      </c>
      <c r="L473" s="85" t="str">
        <f t="shared" ca="1" si="14"/>
        <v/>
      </c>
    </row>
    <row r="474" spans="1:12" s="72" customFormat="1" ht="15" customHeight="1" x14ac:dyDescent="0.25">
      <c r="A474" s="148">
        <f t="shared" si="15"/>
        <v>466</v>
      </c>
      <c r="B474" s="156" t="str">
        <f ca="1">IF(IFERROR(INDIRECT(CONCATENATE("'UNITCOST ITEMS (Data Entry)'!D",IFERROR(SUM(MATCH(A474,'UNITCOST ITEMS (Data Entry)'!$A$3:$A$504,0),2),""))),"")=0,"",IFERROR(INDIRECT(CONCATENATE("'UNITCOST ITEMS (Data Entry)'!D",IFERROR(SUM(MATCH(A474,'UNITCOST ITEMS (Data Entry)'!$A$3:$A$504,0),2),""))),""))</f>
        <v/>
      </c>
      <c r="C474" s="236" t="str">
        <f ca="1">IF(IFERROR(INDIRECT(CONCATENATE("'UNITCOST ITEMS (Data Entry)'!E",IFERROR(SUM(MATCH(A474,'UNITCOST ITEMS (Data Entry)'!$A$3:$A$504,0),2),""))),"")=0,"",IFERROR(INDIRECT(CONCATENATE("'UNITCOST ITEMS (Data Entry)'!E",IFERROR(SUM(MATCH(A474,'UNITCOST ITEMS (Data Entry)'!$A$3:$A$504,0),2),""))),""))</f>
        <v/>
      </c>
      <c r="D474" s="237"/>
      <c r="E474" s="159" t="str">
        <f ca="1">IF(IFERROR(INDIRECT(CONCATENATE("'UNITCOST ITEMS (Data Entry)'!F",IFERROR(SUM(MATCH(A474,'UNITCOST ITEMS (Data Entry)'!$A$3:$A$504,0),2),""))),"")=0,"",IFERROR(INDIRECT(CONCATENATE("'UNITCOST ITEMS (Data Entry)'!F",IFERROR(SUM(MATCH(A474,'UNITCOST ITEMS (Data Entry)'!$A$3:$A$504,0),2),""))),""))</f>
        <v/>
      </c>
      <c r="F474" s="159" t="str">
        <f ca="1">IF(IFERROR(INDIRECT(CONCATENATE("'UNITCOST ITEMS (Data Entry)'!G",IFERROR(SUM(MATCH(A474,'UNITCOST ITEMS (Data Entry)'!$A$3:$A$504,0),2),""))),"")=0,"",IFERROR(INDIRECT(CONCATENATE("'UNITCOST ITEMS (Data Entry)'!G",IFERROR(SUM(MATCH(A474,'UNITCOST ITEMS (Data Entry)'!$A$3:$A$504,0),2),""))),""))</f>
        <v/>
      </c>
      <c r="G474" s="152" t="str">
        <f ca="1">IF(IFERROR(INDIRECT(CONCATENATE("'UNITCOST ITEMS (Data Entry)'!H",IFERROR(SUM(MATCH(A474,'UNITCOST ITEMS (Data Entry)'!$A$3:$A$504,0),2),""))),"")=0,"",IFERROR(INDIRECT(CONCATENATE("'UNITCOST ITEMS (Data Entry)'!H",IFERROR(SUM(MATCH(A474,'UNITCOST ITEMS (Data Entry)'!$A$3:$A$504,0),2),""))),""))</f>
        <v/>
      </c>
      <c r="H474" s="152" t="str">
        <f ca="1">IF(IFERROR(INDIRECT(CONCATENATE("'UNITCOST ITEMS (Data Entry)'!I",IFERROR(SUM(MATCH(A474,'UNITCOST ITEMS (Data Entry)'!$A$3:$A$504,0),2),""))),"")=0,"",IFERROR(INDIRECT(CONCATENATE("'UNITCOST ITEMS (Data Entry)'!I",IFERROR(SUM(MATCH(A474,'UNITCOST ITEMS (Data Entry)'!$A$3:$A$504,0),2),""))),""))</f>
        <v/>
      </c>
      <c r="I474" s="153" t="str">
        <f ca="1">IF(K474=2,"",IF(IFERROR(INDIRECT(CONCATENATE("'UNITCOST ITEMS (Data Entry)'!J",IFERROR(SUM(MATCH(A474,'UNITCOST ITEMS (Data Entry)'!$A$3:$A$504,0),2),""))),"")=0,"",IFERROR(INDIRECT(CONCATENATE("'UNITCOST ITEMS (Data Entry)'!J",IFERROR(SUM(MATCH(A474,'UNITCOST ITEMS (Data Entry)'!$A$3:$A$504,0),2),""))),"")))</f>
        <v/>
      </c>
      <c r="J474" s="89"/>
      <c r="K474" s="149" t="str">
        <f ca="1">IF(IFERROR(INDIRECT(CONCATENATE("'UNITCOST ITEMS (Data Entry)'!C",IFERROR(SUM(MATCH(A474,'UNITCOST ITEMS (Data Entry)'!$A$3:$A$504,0),2),""))),"")=0,"",IFERROR(INDIRECT(CONCATENATE("'UNITCOST ITEMS (Data Entry)'!C",IFERROR(SUM(MATCH(A474,'UNITCOST ITEMS (Data Entry)'!$A$3:$A$504,0),2),""))),""))</f>
        <v/>
      </c>
      <c r="L474" s="85" t="str">
        <f t="shared" ca="1" si="14"/>
        <v/>
      </c>
    </row>
    <row r="475" spans="1:12" s="72" customFormat="1" ht="15" customHeight="1" x14ac:dyDescent="0.25">
      <c r="A475" s="148">
        <f t="shared" si="15"/>
        <v>467</v>
      </c>
      <c r="B475" s="156" t="str">
        <f ca="1">IF(IFERROR(INDIRECT(CONCATENATE("'UNITCOST ITEMS (Data Entry)'!D",IFERROR(SUM(MATCH(A475,'UNITCOST ITEMS (Data Entry)'!$A$3:$A$504,0),2),""))),"")=0,"",IFERROR(INDIRECT(CONCATENATE("'UNITCOST ITEMS (Data Entry)'!D",IFERROR(SUM(MATCH(A475,'UNITCOST ITEMS (Data Entry)'!$A$3:$A$504,0),2),""))),""))</f>
        <v/>
      </c>
      <c r="C475" s="236" t="str">
        <f ca="1">IF(IFERROR(INDIRECT(CONCATENATE("'UNITCOST ITEMS (Data Entry)'!E",IFERROR(SUM(MATCH(A475,'UNITCOST ITEMS (Data Entry)'!$A$3:$A$504,0),2),""))),"")=0,"",IFERROR(INDIRECT(CONCATENATE("'UNITCOST ITEMS (Data Entry)'!E",IFERROR(SUM(MATCH(A475,'UNITCOST ITEMS (Data Entry)'!$A$3:$A$504,0),2),""))),""))</f>
        <v/>
      </c>
      <c r="D475" s="237"/>
      <c r="E475" s="159" t="str">
        <f ca="1">IF(IFERROR(INDIRECT(CONCATENATE("'UNITCOST ITEMS (Data Entry)'!F",IFERROR(SUM(MATCH(A475,'UNITCOST ITEMS (Data Entry)'!$A$3:$A$504,0),2),""))),"")=0,"",IFERROR(INDIRECT(CONCATENATE("'UNITCOST ITEMS (Data Entry)'!F",IFERROR(SUM(MATCH(A475,'UNITCOST ITEMS (Data Entry)'!$A$3:$A$504,0),2),""))),""))</f>
        <v/>
      </c>
      <c r="F475" s="159" t="str">
        <f ca="1">IF(IFERROR(INDIRECT(CONCATENATE("'UNITCOST ITEMS (Data Entry)'!G",IFERROR(SUM(MATCH(A475,'UNITCOST ITEMS (Data Entry)'!$A$3:$A$504,0),2),""))),"")=0,"",IFERROR(INDIRECT(CONCATENATE("'UNITCOST ITEMS (Data Entry)'!G",IFERROR(SUM(MATCH(A475,'UNITCOST ITEMS (Data Entry)'!$A$3:$A$504,0),2),""))),""))</f>
        <v/>
      </c>
      <c r="G475" s="152" t="str">
        <f ca="1">IF(IFERROR(INDIRECT(CONCATENATE("'UNITCOST ITEMS (Data Entry)'!H",IFERROR(SUM(MATCH(A475,'UNITCOST ITEMS (Data Entry)'!$A$3:$A$504,0),2),""))),"")=0,"",IFERROR(INDIRECT(CONCATENATE("'UNITCOST ITEMS (Data Entry)'!H",IFERROR(SUM(MATCH(A475,'UNITCOST ITEMS (Data Entry)'!$A$3:$A$504,0),2),""))),""))</f>
        <v/>
      </c>
      <c r="H475" s="152" t="str">
        <f ca="1">IF(IFERROR(INDIRECT(CONCATENATE("'UNITCOST ITEMS (Data Entry)'!I",IFERROR(SUM(MATCH(A475,'UNITCOST ITEMS (Data Entry)'!$A$3:$A$504,0),2),""))),"")=0,"",IFERROR(INDIRECT(CONCATENATE("'UNITCOST ITEMS (Data Entry)'!I",IFERROR(SUM(MATCH(A475,'UNITCOST ITEMS (Data Entry)'!$A$3:$A$504,0),2),""))),""))</f>
        <v/>
      </c>
      <c r="I475" s="153" t="str">
        <f ca="1">IF(K475=2,"",IF(IFERROR(INDIRECT(CONCATENATE("'UNITCOST ITEMS (Data Entry)'!J",IFERROR(SUM(MATCH(A475,'UNITCOST ITEMS (Data Entry)'!$A$3:$A$504,0),2),""))),"")=0,"",IFERROR(INDIRECT(CONCATENATE("'UNITCOST ITEMS (Data Entry)'!J",IFERROR(SUM(MATCH(A475,'UNITCOST ITEMS (Data Entry)'!$A$3:$A$504,0),2),""))),"")))</f>
        <v/>
      </c>
      <c r="J475" s="89"/>
      <c r="K475" s="149" t="str">
        <f ca="1">IF(IFERROR(INDIRECT(CONCATENATE("'UNITCOST ITEMS (Data Entry)'!C",IFERROR(SUM(MATCH(A475,'UNITCOST ITEMS (Data Entry)'!$A$3:$A$504,0),2),""))),"")=0,"",IFERROR(INDIRECT(CONCATENATE("'UNITCOST ITEMS (Data Entry)'!C",IFERROR(SUM(MATCH(A475,'UNITCOST ITEMS (Data Entry)'!$A$3:$A$504,0),2),""))),""))</f>
        <v/>
      </c>
      <c r="L475" s="85" t="str">
        <f t="shared" ca="1" si="14"/>
        <v/>
      </c>
    </row>
    <row r="476" spans="1:12" s="72" customFormat="1" ht="15" customHeight="1" x14ac:dyDescent="0.25">
      <c r="A476" s="148">
        <f t="shared" si="15"/>
        <v>468</v>
      </c>
      <c r="B476" s="156" t="str">
        <f ca="1">IF(IFERROR(INDIRECT(CONCATENATE("'UNITCOST ITEMS (Data Entry)'!D",IFERROR(SUM(MATCH(A476,'UNITCOST ITEMS (Data Entry)'!$A$3:$A$504,0),2),""))),"")=0,"",IFERROR(INDIRECT(CONCATENATE("'UNITCOST ITEMS (Data Entry)'!D",IFERROR(SUM(MATCH(A476,'UNITCOST ITEMS (Data Entry)'!$A$3:$A$504,0),2),""))),""))</f>
        <v/>
      </c>
      <c r="C476" s="236" t="str">
        <f ca="1">IF(IFERROR(INDIRECT(CONCATENATE("'UNITCOST ITEMS (Data Entry)'!E",IFERROR(SUM(MATCH(A476,'UNITCOST ITEMS (Data Entry)'!$A$3:$A$504,0),2),""))),"")=0,"",IFERROR(INDIRECT(CONCATENATE("'UNITCOST ITEMS (Data Entry)'!E",IFERROR(SUM(MATCH(A476,'UNITCOST ITEMS (Data Entry)'!$A$3:$A$504,0),2),""))),""))</f>
        <v/>
      </c>
      <c r="D476" s="237"/>
      <c r="E476" s="159" t="str">
        <f ca="1">IF(IFERROR(INDIRECT(CONCATENATE("'UNITCOST ITEMS (Data Entry)'!F",IFERROR(SUM(MATCH(A476,'UNITCOST ITEMS (Data Entry)'!$A$3:$A$504,0),2),""))),"")=0,"",IFERROR(INDIRECT(CONCATENATE("'UNITCOST ITEMS (Data Entry)'!F",IFERROR(SUM(MATCH(A476,'UNITCOST ITEMS (Data Entry)'!$A$3:$A$504,0),2),""))),""))</f>
        <v/>
      </c>
      <c r="F476" s="159" t="str">
        <f ca="1">IF(IFERROR(INDIRECT(CONCATENATE("'UNITCOST ITEMS (Data Entry)'!G",IFERROR(SUM(MATCH(A476,'UNITCOST ITEMS (Data Entry)'!$A$3:$A$504,0),2),""))),"")=0,"",IFERROR(INDIRECT(CONCATENATE("'UNITCOST ITEMS (Data Entry)'!G",IFERROR(SUM(MATCH(A476,'UNITCOST ITEMS (Data Entry)'!$A$3:$A$504,0),2),""))),""))</f>
        <v/>
      </c>
      <c r="G476" s="152" t="str">
        <f ca="1">IF(IFERROR(INDIRECT(CONCATENATE("'UNITCOST ITEMS (Data Entry)'!H",IFERROR(SUM(MATCH(A476,'UNITCOST ITEMS (Data Entry)'!$A$3:$A$504,0),2),""))),"")=0,"",IFERROR(INDIRECT(CONCATENATE("'UNITCOST ITEMS (Data Entry)'!H",IFERROR(SUM(MATCH(A476,'UNITCOST ITEMS (Data Entry)'!$A$3:$A$504,0),2),""))),""))</f>
        <v/>
      </c>
      <c r="H476" s="152" t="str">
        <f ca="1">IF(IFERROR(INDIRECT(CONCATENATE("'UNITCOST ITEMS (Data Entry)'!I",IFERROR(SUM(MATCH(A476,'UNITCOST ITEMS (Data Entry)'!$A$3:$A$504,0),2),""))),"")=0,"",IFERROR(INDIRECT(CONCATENATE("'UNITCOST ITEMS (Data Entry)'!I",IFERROR(SUM(MATCH(A476,'UNITCOST ITEMS (Data Entry)'!$A$3:$A$504,0),2),""))),""))</f>
        <v/>
      </c>
      <c r="I476" s="153" t="str">
        <f ca="1">IF(K476=2,"",IF(IFERROR(INDIRECT(CONCATENATE("'UNITCOST ITEMS (Data Entry)'!J",IFERROR(SUM(MATCH(A476,'UNITCOST ITEMS (Data Entry)'!$A$3:$A$504,0),2),""))),"")=0,"",IFERROR(INDIRECT(CONCATENATE("'UNITCOST ITEMS (Data Entry)'!J",IFERROR(SUM(MATCH(A476,'UNITCOST ITEMS (Data Entry)'!$A$3:$A$504,0),2),""))),"")))</f>
        <v/>
      </c>
      <c r="J476" s="89"/>
      <c r="K476" s="149" t="str">
        <f ca="1">IF(IFERROR(INDIRECT(CONCATENATE("'UNITCOST ITEMS (Data Entry)'!C",IFERROR(SUM(MATCH(A476,'UNITCOST ITEMS (Data Entry)'!$A$3:$A$504,0),2),""))),"")=0,"",IFERROR(INDIRECT(CONCATENATE("'UNITCOST ITEMS (Data Entry)'!C",IFERROR(SUM(MATCH(A476,'UNITCOST ITEMS (Data Entry)'!$A$3:$A$504,0),2),""))),""))</f>
        <v/>
      </c>
      <c r="L476" s="85" t="str">
        <f t="shared" ca="1" si="14"/>
        <v/>
      </c>
    </row>
    <row r="477" spans="1:12" s="72" customFormat="1" ht="15" customHeight="1" x14ac:dyDescent="0.25">
      <c r="A477" s="148">
        <f t="shared" si="15"/>
        <v>469</v>
      </c>
      <c r="B477" s="156" t="str">
        <f ca="1">IF(IFERROR(INDIRECT(CONCATENATE("'UNITCOST ITEMS (Data Entry)'!D",IFERROR(SUM(MATCH(A477,'UNITCOST ITEMS (Data Entry)'!$A$3:$A$504,0),2),""))),"")=0,"",IFERROR(INDIRECT(CONCATENATE("'UNITCOST ITEMS (Data Entry)'!D",IFERROR(SUM(MATCH(A477,'UNITCOST ITEMS (Data Entry)'!$A$3:$A$504,0),2),""))),""))</f>
        <v/>
      </c>
      <c r="C477" s="236" t="str">
        <f ca="1">IF(IFERROR(INDIRECT(CONCATENATE("'UNITCOST ITEMS (Data Entry)'!E",IFERROR(SUM(MATCH(A477,'UNITCOST ITEMS (Data Entry)'!$A$3:$A$504,0),2),""))),"")=0,"",IFERROR(INDIRECT(CONCATENATE("'UNITCOST ITEMS (Data Entry)'!E",IFERROR(SUM(MATCH(A477,'UNITCOST ITEMS (Data Entry)'!$A$3:$A$504,0),2),""))),""))</f>
        <v/>
      </c>
      <c r="D477" s="237"/>
      <c r="E477" s="159" t="str">
        <f ca="1">IF(IFERROR(INDIRECT(CONCATENATE("'UNITCOST ITEMS (Data Entry)'!F",IFERROR(SUM(MATCH(A477,'UNITCOST ITEMS (Data Entry)'!$A$3:$A$504,0),2),""))),"")=0,"",IFERROR(INDIRECT(CONCATENATE("'UNITCOST ITEMS (Data Entry)'!F",IFERROR(SUM(MATCH(A477,'UNITCOST ITEMS (Data Entry)'!$A$3:$A$504,0),2),""))),""))</f>
        <v/>
      </c>
      <c r="F477" s="159" t="str">
        <f ca="1">IF(IFERROR(INDIRECT(CONCATENATE("'UNITCOST ITEMS (Data Entry)'!G",IFERROR(SUM(MATCH(A477,'UNITCOST ITEMS (Data Entry)'!$A$3:$A$504,0),2),""))),"")=0,"",IFERROR(INDIRECT(CONCATENATE("'UNITCOST ITEMS (Data Entry)'!G",IFERROR(SUM(MATCH(A477,'UNITCOST ITEMS (Data Entry)'!$A$3:$A$504,0),2),""))),""))</f>
        <v/>
      </c>
      <c r="G477" s="152" t="str">
        <f ca="1">IF(IFERROR(INDIRECT(CONCATENATE("'UNITCOST ITEMS (Data Entry)'!H",IFERROR(SUM(MATCH(A477,'UNITCOST ITEMS (Data Entry)'!$A$3:$A$504,0),2),""))),"")=0,"",IFERROR(INDIRECT(CONCATENATE("'UNITCOST ITEMS (Data Entry)'!H",IFERROR(SUM(MATCH(A477,'UNITCOST ITEMS (Data Entry)'!$A$3:$A$504,0),2),""))),""))</f>
        <v/>
      </c>
      <c r="H477" s="152" t="str">
        <f ca="1">IF(IFERROR(INDIRECT(CONCATENATE("'UNITCOST ITEMS (Data Entry)'!I",IFERROR(SUM(MATCH(A477,'UNITCOST ITEMS (Data Entry)'!$A$3:$A$504,0),2),""))),"")=0,"",IFERROR(INDIRECT(CONCATENATE("'UNITCOST ITEMS (Data Entry)'!I",IFERROR(SUM(MATCH(A477,'UNITCOST ITEMS (Data Entry)'!$A$3:$A$504,0),2),""))),""))</f>
        <v/>
      </c>
      <c r="I477" s="153" t="str">
        <f ca="1">IF(K477=2,"",IF(IFERROR(INDIRECT(CONCATENATE("'UNITCOST ITEMS (Data Entry)'!J",IFERROR(SUM(MATCH(A477,'UNITCOST ITEMS (Data Entry)'!$A$3:$A$504,0),2),""))),"")=0,"",IFERROR(INDIRECT(CONCATENATE("'UNITCOST ITEMS (Data Entry)'!J",IFERROR(SUM(MATCH(A477,'UNITCOST ITEMS (Data Entry)'!$A$3:$A$504,0),2),""))),"")))</f>
        <v/>
      </c>
      <c r="J477" s="89"/>
      <c r="K477" s="149" t="str">
        <f ca="1">IF(IFERROR(INDIRECT(CONCATENATE("'UNITCOST ITEMS (Data Entry)'!C",IFERROR(SUM(MATCH(A477,'UNITCOST ITEMS (Data Entry)'!$A$3:$A$504,0),2),""))),"")=0,"",IFERROR(INDIRECT(CONCATENATE("'UNITCOST ITEMS (Data Entry)'!C",IFERROR(SUM(MATCH(A477,'UNITCOST ITEMS (Data Entry)'!$A$3:$A$504,0),2),""))),""))</f>
        <v/>
      </c>
      <c r="L477" s="85" t="str">
        <f t="shared" ca="1" si="14"/>
        <v/>
      </c>
    </row>
    <row r="478" spans="1:12" s="72" customFormat="1" ht="15" customHeight="1" x14ac:dyDescent="0.25">
      <c r="A478" s="148">
        <f t="shared" si="15"/>
        <v>470</v>
      </c>
      <c r="B478" s="156" t="str">
        <f ca="1">IF(IFERROR(INDIRECT(CONCATENATE("'UNITCOST ITEMS (Data Entry)'!D",IFERROR(SUM(MATCH(A478,'UNITCOST ITEMS (Data Entry)'!$A$3:$A$504,0),2),""))),"")=0,"",IFERROR(INDIRECT(CONCATENATE("'UNITCOST ITEMS (Data Entry)'!D",IFERROR(SUM(MATCH(A478,'UNITCOST ITEMS (Data Entry)'!$A$3:$A$504,0),2),""))),""))</f>
        <v/>
      </c>
      <c r="C478" s="236" t="str">
        <f ca="1">IF(IFERROR(INDIRECT(CONCATENATE("'UNITCOST ITEMS (Data Entry)'!E",IFERROR(SUM(MATCH(A478,'UNITCOST ITEMS (Data Entry)'!$A$3:$A$504,0),2),""))),"")=0,"",IFERROR(INDIRECT(CONCATENATE("'UNITCOST ITEMS (Data Entry)'!E",IFERROR(SUM(MATCH(A478,'UNITCOST ITEMS (Data Entry)'!$A$3:$A$504,0),2),""))),""))</f>
        <v/>
      </c>
      <c r="D478" s="237"/>
      <c r="E478" s="159" t="str">
        <f ca="1">IF(IFERROR(INDIRECT(CONCATENATE("'UNITCOST ITEMS (Data Entry)'!F",IFERROR(SUM(MATCH(A478,'UNITCOST ITEMS (Data Entry)'!$A$3:$A$504,0),2),""))),"")=0,"",IFERROR(INDIRECT(CONCATENATE("'UNITCOST ITEMS (Data Entry)'!F",IFERROR(SUM(MATCH(A478,'UNITCOST ITEMS (Data Entry)'!$A$3:$A$504,0),2),""))),""))</f>
        <v/>
      </c>
      <c r="F478" s="159" t="str">
        <f ca="1">IF(IFERROR(INDIRECT(CONCATENATE("'UNITCOST ITEMS (Data Entry)'!G",IFERROR(SUM(MATCH(A478,'UNITCOST ITEMS (Data Entry)'!$A$3:$A$504,0),2),""))),"")=0,"",IFERROR(INDIRECT(CONCATENATE("'UNITCOST ITEMS (Data Entry)'!G",IFERROR(SUM(MATCH(A478,'UNITCOST ITEMS (Data Entry)'!$A$3:$A$504,0),2),""))),""))</f>
        <v/>
      </c>
      <c r="G478" s="152" t="str">
        <f ca="1">IF(IFERROR(INDIRECT(CONCATENATE("'UNITCOST ITEMS (Data Entry)'!H",IFERROR(SUM(MATCH(A478,'UNITCOST ITEMS (Data Entry)'!$A$3:$A$504,0),2),""))),"")=0,"",IFERROR(INDIRECT(CONCATENATE("'UNITCOST ITEMS (Data Entry)'!H",IFERROR(SUM(MATCH(A478,'UNITCOST ITEMS (Data Entry)'!$A$3:$A$504,0),2),""))),""))</f>
        <v/>
      </c>
      <c r="H478" s="152" t="str">
        <f ca="1">IF(IFERROR(INDIRECT(CONCATENATE("'UNITCOST ITEMS (Data Entry)'!I",IFERROR(SUM(MATCH(A478,'UNITCOST ITEMS (Data Entry)'!$A$3:$A$504,0),2),""))),"")=0,"",IFERROR(INDIRECT(CONCATENATE("'UNITCOST ITEMS (Data Entry)'!I",IFERROR(SUM(MATCH(A478,'UNITCOST ITEMS (Data Entry)'!$A$3:$A$504,0),2),""))),""))</f>
        <v/>
      </c>
      <c r="I478" s="153" t="str">
        <f ca="1">IF(K478=2,"",IF(IFERROR(INDIRECT(CONCATENATE("'UNITCOST ITEMS (Data Entry)'!J",IFERROR(SUM(MATCH(A478,'UNITCOST ITEMS (Data Entry)'!$A$3:$A$504,0),2),""))),"")=0,"",IFERROR(INDIRECT(CONCATENATE("'UNITCOST ITEMS (Data Entry)'!J",IFERROR(SUM(MATCH(A478,'UNITCOST ITEMS (Data Entry)'!$A$3:$A$504,0),2),""))),"")))</f>
        <v/>
      </c>
      <c r="J478" s="89"/>
      <c r="K478" s="149" t="str">
        <f ca="1">IF(IFERROR(INDIRECT(CONCATENATE("'UNITCOST ITEMS (Data Entry)'!C",IFERROR(SUM(MATCH(A478,'UNITCOST ITEMS (Data Entry)'!$A$3:$A$504,0),2),""))),"")=0,"",IFERROR(INDIRECT(CONCATENATE("'UNITCOST ITEMS (Data Entry)'!C",IFERROR(SUM(MATCH(A478,'UNITCOST ITEMS (Data Entry)'!$A$3:$A$504,0),2),""))),""))</f>
        <v/>
      </c>
      <c r="L478" s="85" t="str">
        <f t="shared" ca="1" si="14"/>
        <v/>
      </c>
    </row>
    <row r="479" spans="1:12" s="72" customFormat="1" ht="15" customHeight="1" x14ac:dyDescent="0.25">
      <c r="A479" s="148">
        <f t="shared" si="15"/>
        <v>471</v>
      </c>
      <c r="B479" s="156" t="str">
        <f ca="1">IF(IFERROR(INDIRECT(CONCATENATE("'UNITCOST ITEMS (Data Entry)'!D",IFERROR(SUM(MATCH(A479,'UNITCOST ITEMS (Data Entry)'!$A$3:$A$504,0),2),""))),"")=0,"",IFERROR(INDIRECT(CONCATENATE("'UNITCOST ITEMS (Data Entry)'!D",IFERROR(SUM(MATCH(A479,'UNITCOST ITEMS (Data Entry)'!$A$3:$A$504,0),2),""))),""))</f>
        <v/>
      </c>
      <c r="C479" s="236" t="str">
        <f ca="1">IF(IFERROR(INDIRECT(CONCATENATE("'UNITCOST ITEMS (Data Entry)'!E",IFERROR(SUM(MATCH(A479,'UNITCOST ITEMS (Data Entry)'!$A$3:$A$504,0),2),""))),"")=0,"",IFERROR(INDIRECT(CONCATENATE("'UNITCOST ITEMS (Data Entry)'!E",IFERROR(SUM(MATCH(A479,'UNITCOST ITEMS (Data Entry)'!$A$3:$A$504,0),2),""))),""))</f>
        <v/>
      </c>
      <c r="D479" s="237"/>
      <c r="E479" s="159" t="str">
        <f ca="1">IF(IFERROR(INDIRECT(CONCATENATE("'UNITCOST ITEMS (Data Entry)'!F",IFERROR(SUM(MATCH(A479,'UNITCOST ITEMS (Data Entry)'!$A$3:$A$504,0),2),""))),"")=0,"",IFERROR(INDIRECT(CONCATENATE("'UNITCOST ITEMS (Data Entry)'!F",IFERROR(SUM(MATCH(A479,'UNITCOST ITEMS (Data Entry)'!$A$3:$A$504,0),2),""))),""))</f>
        <v/>
      </c>
      <c r="F479" s="159" t="str">
        <f ca="1">IF(IFERROR(INDIRECT(CONCATENATE("'UNITCOST ITEMS (Data Entry)'!G",IFERROR(SUM(MATCH(A479,'UNITCOST ITEMS (Data Entry)'!$A$3:$A$504,0),2),""))),"")=0,"",IFERROR(INDIRECT(CONCATENATE("'UNITCOST ITEMS (Data Entry)'!G",IFERROR(SUM(MATCH(A479,'UNITCOST ITEMS (Data Entry)'!$A$3:$A$504,0),2),""))),""))</f>
        <v/>
      </c>
      <c r="G479" s="152" t="str">
        <f ca="1">IF(IFERROR(INDIRECT(CONCATENATE("'UNITCOST ITEMS (Data Entry)'!H",IFERROR(SUM(MATCH(A479,'UNITCOST ITEMS (Data Entry)'!$A$3:$A$504,0),2),""))),"")=0,"",IFERROR(INDIRECT(CONCATENATE("'UNITCOST ITEMS (Data Entry)'!H",IFERROR(SUM(MATCH(A479,'UNITCOST ITEMS (Data Entry)'!$A$3:$A$504,0),2),""))),""))</f>
        <v/>
      </c>
      <c r="H479" s="152" t="str">
        <f ca="1">IF(IFERROR(INDIRECT(CONCATENATE("'UNITCOST ITEMS (Data Entry)'!I",IFERROR(SUM(MATCH(A479,'UNITCOST ITEMS (Data Entry)'!$A$3:$A$504,0),2),""))),"")=0,"",IFERROR(INDIRECT(CONCATENATE("'UNITCOST ITEMS (Data Entry)'!I",IFERROR(SUM(MATCH(A479,'UNITCOST ITEMS (Data Entry)'!$A$3:$A$504,0),2),""))),""))</f>
        <v/>
      </c>
      <c r="I479" s="153" t="str">
        <f ca="1">IF(K479=2,"",IF(IFERROR(INDIRECT(CONCATENATE("'UNITCOST ITEMS (Data Entry)'!J",IFERROR(SUM(MATCH(A479,'UNITCOST ITEMS (Data Entry)'!$A$3:$A$504,0),2),""))),"")=0,"",IFERROR(INDIRECT(CONCATENATE("'UNITCOST ITEMS (Data Entry)'!J",IFERROR(SUM(MATCH(A479,'UNITCOST ITEMS (Data Entry)'!$A$3:$A$504,0),2),""))),"")))</f>
        <v/>
      </c>
      <c r="J479" s="89"/>
      <c r="K479" s="149" t="str">
        <f ca="1">IF(IFERROR(INDIRECT(CONCATENATE("'UNITCOST ITEMS (Data Entry)'!C",IFERROR(SUM(MATCH(A479,'UNITCOST ITEMS (Data Entry)'!$A$3:$A$504,0),2),""))),"")=0,"",IFERROR(INDIRECT(CONCATENATE("'UNITCOST ITEMS (Data Entry)'!C",IFERROR(SUM(MATCH(A479,'UNITCOST ITEMS (Data Entry)'!$A$3:$A$504,0),2),""))),""))</f>
        <v/>
      </c>
      <c r="L479" s="85" t="str">
        <f t="shared" ca="1" si="14"/>
        <v/>
      </c>
    </row>
    <row r="480" spans="1:12" s="72" customFormat="1" ht="15" customHeight="1" x14ac:dyDescent="0.25">
      <c r="A480" s="148">
        <f t="shared" si="15"/>
        <v>472</v>
      </c>
      <c r="B480" s="156" t="str">
        <f ca="1">IF(IFERROR(INDIRECT(CONCATENATE("'UNITCOST ITEMS (Data Entry)'!D",IFERROR(SUM(MATCH(A480,'UNITCOST ITEMS (Data Entry)'!$A$3:$A$504,0),2),""))),"")=0,"",IFERROR(INDIRECT(CONCATENATE("'UNITCOST ITEMS (Data Entry)'!D",IFERROR(SUM(MATCH(A480,'UNITCOST ITEMS (Data Entry)'!$A$3:$A$504,0),2),""))),""))</f>
        <v/>
      </c>
      <c r="C480" s="236" t="str">
        <f ca="1">IF(IFERROR(INDIRECT(CONCATENATE("'UNITCOST ITEMS (Data Entry)'!E",IFERROR(SUM(MATCH(A480,'UNITCOST ITEMS (Data Entry)'!$A$3:$A$504,0),2),""))),"")=0,"",IFERROR(INDIRECT(CONCATENATE("'UNITCOST ITEMS (Data Entry)'!E",IFERROR(SUM(MATCH(A480,'UNITCOST ITEMS (Data Entry)'!$A$3:$A$504,0),2),""))),""))</f>
        <v/>
      </c>
      <c r="D480" s="237"/>
      <c r="E480" s="159" t="str">
        <f ca="1">IF(IFERROR(INDIRECT(CONCATENATE("'UNITCOST ITEMS (Data Entry)'!F",IFERROR(SUM(MATCH(A480,'UNITCOST ITEMS (Data Entry)'!$A$3:$A$504,0),2),""))),"")=0,"",IFERROR(INDIRECT(CONCATENATE("'UNITCOST ITEMS (Data Entry)'!F",IFERROR(SUM(MATCH(A480,'UNITCOST ITEMS (Data Entry)'!$A$3:$A$504,0),2),""))),""))</f>
        <v/>
      </c>
      <c r="F480" s="159" t="str">
        <f ca="1">IF(IFERROR(INDIRECT(CONCATENATE("'UNITCOST ITEMS (Data Entry)'!G",IFERROR(SUM(MATCH(A480,'UNITCOST ITEMS (Data Entry)'!$A$3:$A$504,0),2),""))),"")=0,"",IFERROR(INDIRECT(CONCATENATE("'UNITCOST ITEMS (Data Entry)'!G",IFERROR(SUM(MATCH(A480,'UNITCOST ITEMS (Data Entry)'!$A$3:$A$504,0),2),""))),""))</f>
        <v/>
      </c>
      <c r="G480" s="152" t="str">
        <f ca="1">IF(IFERROR(INDIRECT(CONCATENATE("'UNITCOST ITEMS (Data Entry)'!H",IFERROR(SUM(MATCH(A480,'UNITCOST ITEMS (Data Entry)'!$A$3:$A$504,0),2),""))),"")=0,"",IFERROR(INDIRECT(CONCATENATE("'UNITCOST ITEMS (Data Entry)'!H",IFERROR(SUM(MATCH(A480,'UNITCOST ITEMS (Data Entry)'!$A$3:$A$504,0),2),""))),""))</f>
        <v/>
      </c>
      <c r="H480" s="152" t="str">
        <f ca="1">IF(IFERROR(INDIRECT(CONCATENATE("'UNITCOST ITEMS (Data Entry)'!I",IFERROR(SUM(MATCH(A480,'UNITCOST ITEMS (Data Entry)'!$A$3:$A$504,0),2),""))),"")=0,"",IFERROR(INDIRECT(CONCATENATE("'UNITCOST ITEMS (Data Entry)'!I",IFERROR(SUM(MATCH(A480,'UNITCOST ITEMS (Data Entry)'!$A$3:$A$504,0),2),""))),""))</f>
        <v/>
      </c>
      <c r="I480" s="153" t="str">
        <f ca="1">IF(K480=2,"",IF(IFERROR(INDIRECT(CONCATENATE("'UNITCOST ITEMS (Data Entry)'!J",IFERROR(SUM(MATCH(A480,'UNITCOST ITEMS (Data Entry)'!$A$3:$A$504,0),2),""))),"")=0,"",IFERROR(INDIRECT(CONCATENATE("'UNITCOST ITEMS (Data Entry)'!J",IFERROR(SUM(MATCH(A480,'UNITCOST ITEMS (Data Entry)'!$A$3:$A$504,0),2),""))),"")))</f>
        <v/>
      </c>
      <c r="J480" s="89"/>
      <c r="K480" s="149" t="str">
        <f ca="1">IF(IFERROR(INDIRECT(CONCATENATE("'UNITCOST ITEMS (Data Entry)'!C",IFERROR(SUM(MATCH(A480,'UNITCOST ITEMS (Data Entry)'!$A$3:$A$504,0),2),""))),"")=0,"",IFERROR(INDIRECT(CONCATENATE("'UNITCOST ITEMS (Data Entry)'!C",IFERROR(SUM(MATCH(A480,'UNITCOST ITEMS (Data Entry)'!$A$3:$A$504,0),2),""))),""))</f>
        <v/>
      </c>
      <c r="L480" s="85" t="str">
        <f t="shared" ca="1" si="14"/>
        <v/>
      </c>
    </row>
  </sheetData>
  <sheetProtection algorithmName="SHA-512" hashValue="Y4vE+1Q/Gitm8FcEcVNNemxJQL+VPXZAqA9q57hwF4GZXj3qTADtNMQWz1rhr3869sHxXF0lsWkcB0v8efymwA==" saltValue="HcXyB+RDUB6Snqaf+SE2xQ==" spinCount="100000" sheet="1" objects="1" scenarios="1"/>
  <protectedRanges>
    <protectedRange sqref="J9:J480" name="AdditionalInfo" securityDescriptor="O:WDG:WDD:(A;;CC;;;WD)"/>
    <protectedRange sqref="D2:D6" name="TitleArea" securityDescriptor="O:WDG:WDD:(A;;CC;;;WD)"/>
  </protectedRanges>
  <mergeCells count="473">
    <mergeCell ref="C477:D477"/>
    <mergeCell ref="C478:D478"/>
    <mergeCell ref="C479:D479"/>
    <mergeCell ref="C480:D480"/>
    <mergeCell ref="C472:D472"/>
    <mergeCell ref="C473:D473"/>
    <mergeCell ref="C474:D474"/>
    <mergeCell ref="C475:D475"/>
    <mergeCell ref="C476:D476"/>
    <mergeCell ref="C467:D467"/>
    <mergeCell ref="C468:D468"/>
    <mergeCell ref="C469:D469"/>
    <mergeCell ref="C470:D470"/>
    <mergeCell ref="C471:D471"/>
    <mergeCell ref="C462:D462"/>
    <mergeCell ref="C463:D463"/>
    <mergeCell ref="C464:D464"/>
    <mergeCell ref="C465:D465"/>
    <mergeCell ref="C466:D466"/>
    <mergeCell ref="C457:D457"/>
    <mergeCell ref="C458:D458"/>
    <mergeCell ref="C459:D459"/>
    <mergeCell ref="C460:D460"/>
    <mergeCell ref="C461:D461"/>
    <mergeCell ref="C452:D452"/>
    <mergeCell ref="C453:D453"/>
    <mergeCell ref="C454:D454"/>
    <mergeCell ref="C455:D455"/>
    <mergeCell ref="C456:D456"/>
    <mergeCell ref="C447:D447"/>
    <mergeCell ref="C448:D448"/>
    <mergeCell ref="C449:D449"/>
    <mergeCell ref="C450:D450"/>
    <mergeCell ref="C451:D451"/>
    <mergeCell ref="C442:D442"/>
    <mergeCell ref="C443:D443"/>
    <mergeCell ref="C444:D444"/>
    <mergeCell ref="C445:D445"/>
    <mergeCell ref="C446:D446"/>
    <mergeCell ref="C437:D437"/>
    <mergeCell ref="C438:D438"/>
    <mergeCell ref="C439:D439"/>
    <mergeCell ref="C440:D440"/>
    <mergeCell ref="C441:D441"/>
    <mergeCell ref="C432:D432"/>
    <mergeCell ref="C433:D433"/>
    <mergeCell ref="C434:D434"/>
    <mergeCell ref="C435:D435"/>
    <mergeCell ref="C436:D436"/>
    <mergeCell ref="C427:D427"/>
    <mergeCell ref="C428:D428"/>
    <mergeCell ref="C429:D429"/>
    <mergeCell ref="C430:D430"/>
    <mergeCell ref="C431:D431"/>
    <mergeCell ref="C422:D422"/>
    <mergeCell ref="C423:D423"/>
    <mergeCell ref="C424:D424"/>
    <mergeCell ref="C425:D425"/>
    <mergeCell ref="C426:D426"/>
    <mergeCell ref="C417:D417"/>
    <mergeCell ref="C418:D418"/>
    <mergeCell ref="C419:D419"/>
    <mergeCell ref="C420:D420"/>
    <mergeCell ref="C421:D421"/>
    <mergeCell ref="C412:D412"/>
    <mergeCell ref="C413:D413"/>
    <mergeCell ref="C414:D414"/>
    <mergeCell ref="C415:D415"/>
    <mergeCell ref="C416:D416"/>
    <mergeCell ref="C407:D407"/>
    <mergeCell ref="C408:D408"/>
    <mergeCell ref="C409:D409"/>
    <mergeCell ref="C410:D410"/>
    <mergeCell ref="C411:D411"/>
    <mergeCell ref="C402:D402"/>
    <mergeCell ref="C403:D403"/>
    <mergeCell ref="C404:D404"/>
    <mergeCell ref="C405:D405"/>
    <mergeCell ref="C406:D406"/>
    <mergeCell ref="C397:D397"/>
    <mergeCell ref="C398:D398"/>
    <mergeCell ref="C399:D399"/>
    <mergeCell ref="C400:D400"/>
    <mergeCell ref="C401:D401"/>
    <mergeCell ref="C392:D392"/>
    <mergeCell ref="C393:D393"/>
    <mergeCell ref="C394:D394"/>
    <mergeCell ref="C395:D395"/>
    <mergeCell ref="C396:D396"/>
    <mergeCell ref="C387:D387"/>
    <mergeCell ref="C388:D388"/>
    <mergeCell ref="C389:D389"/>
    <mergeCell ref="C390:D390"/>
    <mergeCell ref="C391:D391"/>
    <mergeCell ref="C382:D382"/>
    <mergeCell ref="C383:D383"/>
    <mergeCell ref="C384:D384"/>
    <mergeCell ref="C385:D385"/>
    <mergeCell ref="C386:D386"/>
    <mergeCell ref="C377:D377"/>
    <mergeCell ref="C378:D378"/>
    <mergeCell ref="C379:D379"/>
    <mergeCell ref="C380:D380"/>
    <mergeCell ref="C381:D381"/>
    <mergeCell ref="C372:D372"/>
    <mergeCell ref="C373:D373"/>
    <mergeCell ref="C374:D374"/>
    <mergeCell ref="C375:D375"/>
    <mergeCell ref="C376:D376"/>
    <mergeCell ref="C367:D367"/>
    <mergeCell ref="C368:D368"/>
    <mergeCell ref="C369:D369"/>
    <mergeCell ref="C370:D370"/>
    <mergeCell ref="C371:D371"/>
    <mergeCell ref="C362:D362"/>
    <mergeCell ref="C363:D363"/>
    <mergeCell ref="C364:D364"/>
    <mergeCell ref="C365:D365"/>
    <mergeCell ref="C366:D366"/>
    <mergeCell ref="C357:D357"/>
    <mergeCell ref="C358:D358"/>
    <mergeCell ref="C359:D359"/>
    <mergeCell ref="C360:D360"/>
    <mergeCell ref="C361:D361"/>
    <mergeCell ref="C352:D352"/>
    <mergeCell ref="C353:D353"/>
    <mergeCell ref="C354:D354"/>
    <mergeCell ref="C355:D355"/>
    <mergeCell ref="C356:D356"/>
    <mergeCell ref="C347:D347"/>
    <mergeCell ref="C348:D348"/>
    <mergeCell ref="C349:D349"/>
    <mergeCell ref="C350:D350"/>
    <mergeCell ref="C351:D351"/>
    <mergeCell ref="C342:D342"/>
    <mergeCell ref="C343:D343"/>
    <mergeCell ref="C344:D344"/>
    <mergeCell ref="C345:D345"/>
    <mergeCell ref="C346:D346"/>
    <mergeCell ref="C337:D337"/>
    <mergeCell ref="C338:D338"/>
    <mergeCell ref="C339:D339"/>
    <mergeCell ref="C340:D340"/>
    <mergeCell ref="C341:D341"/>
    <mergeCell ref="C332:D332"/>
    <mergeCell ref="C333:D333"/>
    <mergeCell ref="C334:D334"/>
    <mergeCell ref="C335:D335"/>
    <mergeCell ref="C336:D336"/>
    <mergeCell ref="C327:D327"/>
    <mergeCell ref="C328:D328"/>
    <mergeCell ref="C329:D329"/>
    <mergeCell ref="C330:D330"/>
    <mergeCell ref="C331:D331"/>
    <mergeCell ref="C322:D322"/>
    <mergeCell ref="C323:D323"/>
    <mergeCell ref="C324:D324"/>
    <mergeCell ref="C325:D325"/>
    <mergeCell ref="C326:D326"/>
    <mergeCell ref="C317:D317"/>
    <mergeCell ref="C318:D318"/>
    <mergeCell ref="C319:D319"/>
    <mergeCell ref="C320:D320"/>
    <mergeCell ref="C321:D321"/>
    <mergeCell ref="C312:D312"/>
    <mergeCell ref="C313:D313"/>
    <mergeCell ref="C314:D314"/>
    <mergeCell ref="C315:D315"/>
    <mergeCell ref="C316:D316"/>
    <mergeCell ref="C307:D307"/>
    <mergeCell ref="C308:D308"/>
    <mergeCell ref="C309:D309"/>
    <mergeCell ref="C310:D310"/>
    <mergeCell ref="C311:D311"/>
    <mergeCell ref="C302:D302"/>
    <mergeCell ref="C303:D303"/>
    <mergeCell ref="C304:D304"/>
    <mergeCell ref="C305:D305"/>
    <mergeCell ref="C306:D306"/>
    <mergeCell ref="C297:D297"/>
    <mergeCell ref="C298:D298"/>
    <mergeCell ref="C299:D299"/>
    <mergeCell ref="C300:D300"/>
    <mergeCell ref="C301:D301"/>
    <mergeCell ref="C292:D292"/>
    <mergeCell ref="C293:D293"/>
    <mergeCell ref="C294:D294"/>
    <mergeCell ref="C295:D295"/>
    <mergeCell ref="C296:D296"/>
    <mergeCell ref="C287:D287"/>
    <mergeCell ref="C288:D288"/>
    <mergeCell ref="C289:D289"/>
    <mergeCell ref="C290:D290"/>
    <mergeCell ref="C291:D291"/>
    <mergeCell ref="C282:D282"/>
    <mergeCell ref="C283:D283"/>
    <mergeCell ref="C284:D284"/>
    <mergeCell ref="C285:D285"/>
    <mergeCell ref="C286:D286"/>
    <mergeCell ref="C277:D277"/>
    <mergeCell ref="C278:D278"/>
    <mergeCell ref="C279:D279"/>
    <mergeCell ref="C280:D280"/>
    <mergeCell ref="C281:D281"/>
    <mergeCell ref="C272:D272"/>
    <mergeCell ref="C273:D273"/>
    <mergeCell ref="C274:D274"/>
    <mergeCell ref="C275:D275"/>
    <mergeCell ref="C276:D276"/>
    <mergeCell ref="C267:D267"/>
    <mergeCell ref="C268:D268"/>
    <mergeCell ref="C269:D269"/>
    <mergeCell ref="C270:D270"/>
    <mergeCell ref="C271:D271"/>
    <mergeCell ref="C262:D262"/>
    <mergeCell ref="C263:D263"/>
    <mergeCell ref="C264:D264"/>
    <mergeCell ref="C265:D265"/>
    <mergeCell ref="C266:D266"/>
    <mergeCell ref="C257:D257"/>
    <mergeCell ref="C258:D258"/>
    <mergeCell ref="C259:D259"/>
    <mergeCell ref="C260:D260"/>
    <mergeCell ref="C261:D261"/>
    <mergeCell ref="C252:D252"/>
    <mergeCell ref="C253:D253"/>
    <mergeCell ref="C254:D254"/>
    <mergeCell ref="C255:D255"/>
    <mergeCell ref="C256:D256"/>
    <mergeCell ref="C247:D247"/>
    <mergeCell ref="C248:D248"/>
    <mergeCell ref="C249:D249"/>
    <mergeCell ref="C250:D250"/>
    <mergeCell ref="C251:D251"/>
    <mergeCell ref="C242:D242"/>
    <mergeCell ref="C243:D243"/>
    <mergeCell ref="C244:D244"/>
    <mergeCell ref="C245:D245"/>
    <mergeCell ref="C246:D246"/>
    <mergeCell ref="C237:D237"/>
    <mergeCell ref="C238:D238"/>
    <mergeCell ref="C239:D239"/>
    <mergeCell ref="C240:D240"/>
    <mergeCell ref="C241:D241"/>
    <mergeCell ref="C232:D232"/>
    <mergeCell ref="C233:D233"/>
    <mergeCell ref="C234:D234"/>
    <mergeCell ref="C235:D235"/>
    <mergeCell ref="C236:D236"/>
    <mergeCell ref="C227:D227"/>
    <mergeCell ref="C228:D228"/>
    <mergeCell ref="C229:D229"/>
    <mergeCell ref="C230:D230"/>
    <mergeCell ref="C231:D231"/>
    <mergeCell ref="C222:D222"/>
    <mergeCell ref="C223:D223"/>
    <mergeCell ref="C224:D224"/>
    <mergeCell ref="C225:D225"/>
    <mergeCell ref="C226:D226"/>
    <mergeCell ref="C217:D217"/>
    <mergeCell ref="C218:D218"/>
    <mergeCell ref="C219:D219"/>
    <mergeCell ref="C220:D220"/>
    <mergeCell ref="C221:D221"/>
    <mergeCell ref="C212:D212"/>
    <mergeCell ref="C213:D213"/>
    <mergeCell ref="C214:D214"/>
    <mergeCell ref="C215:D215"/>
    <mergeCell ref="C216:D216"/>
    <mergeCell ref="C207:D207"/>
    <mergeCell ref="C208:D208"/>
    <mergeCell ref="C209:D209"/>
    <mergeCell ref="C210:D210"/>
    <mergeCell ref="C211:D211"/>
    <mergeCell ref="C202:D202"/>
    <mergeCell ref="C203:D203"/>
    <mergeCell ref="C204:D204"/>
    <mergeCell ref="C205:D205"/>
    <mergeCell ref="C206:D206"/>
    <mergeCell ref="C197:D197"/>
    <mergeCell ref="C198:D198"/>
    <mergeCell ref="C199:D199"/>
    <mergeCell ref="C200:D200"/>
    <mergeCell ref="C201:D201"/>
    <mergeCell ref="C192:D192"/>
    <mergeCell ref="C193:D193"/>
    <mergeCell ref="C194:D194"/>
    <mergeCell ref="C195:D195"/>
    <mergeCell ref="C196:D196"/>
    <mergeCell ref="C187:D187"/>
    <mergeCell ref="C188:D188"/>
    <mergeCell ref="C189:D189"/>
    <mergeCell ref="C190:D190"/>
    <mergeCell ref="C191:D191"/>
    <mergeCell ref="C182:D182"/>
    <mergeCell ref="C183:D183"/>
    <mergeCell ref="C184:D184"/>
    <mergeCell ref="C185:D185"/>
    <mergeCell ref="C186:D186"/>
    <mergeCell ref="C177:D177"/>
    <mergeCell ref="C178:D178"/>
    <mergeCell ref="C179:D179"/>
    <mergeCell ref="C180:D180"/>
    <mergeCell ref="C181:D181"/>
    <mergeCell ref="C172:D172"/>
    <mergeCell ref="C173:D173"/>
    <mergeCell ref="C174:D174"/>
    <mergeCell ref="C175:D175"/>
    <mergeCell ref="C176:D176"/>
    <mergeCell ref="C167:D167"/>
    <mergeCell ref="C168:D168"/>
    <mergeCell ref="C169:D169"/>
    <mergeCell ref="C170:D170"/>
    <mergeCell ref="C171:D171"/>
    <mergeCell ref="C162:D162"/>
    <mergeCell ref="C163:D163"/>
    <mergeCell ref="C164:D164"/>
    <mergeCell ref="C165:D165"/>
    <mergeCell ref="C166:D166"/>
    <mergeCell ref="C157:D157"/>
    <mergeCell ref="C158:D158"/>
    <mergeCell ref="C159:D159"/>
    <mergeCell ref="C160:D160"/>
    <mergeCell ref="C161:D161"/>
    <mergeCell ref="C152:D152"/>
    <mergeCell ref="C153:D153"/>
    <mergeCell ref="C154:D154"/>
    <mergeCell ref="C155:D155"/>
    <mergeCell ref="C156:D156"/>
    <mergeCell ref="C147:D147"/>
    <mergeCell ref="C148:D148"/>
    <mergeCell ref="C149:D149"/>
    <mergeCell ref="C150:D150"/>
    <mergeCell ref="C151:D151"/>
    <mergeCell ref="C142:D142"/>
    <mergeCell ref="C143:D143"/>
    <mergeCell ref="C144:D144"/>
    <mergeCell ref="C145:D145"/>
    <mergeCell ref="C146:D146"/>
    <mergeCell ref="C137:D137"/>
    <mergeCell ref="C138:D138"/>
    <mergeCell ref="C139:D139"/>
    <mergeCell ref="C140:D140"/>
    <mergeCell ref="C141:D141"/>
    <mergeCell ref="C132:D132"/>
    <mergeCell ref="C133:D133"/>
    <mergeCell ref="C134:D134"/>
    <mergeCell ref="C135:D135"/>
    <mergeCell ref="C136:D136"/>
    <mergeCell ref="C127:D127"/>
    <mergeCell ref="C128:D128"/>
    <mergeCell ref="C129:D129"/>
    <mergeCell ref="C130:D130"/>
    <mergeCell ref="C131:D131"/>
    <mergeCell ref="C122:D122"/>
    <mergeCell ref="C123:D123"/>
    <mergeCell ref="C124:D124"/>
    <mergeCell ref="C125:D125"/>
    <mergeCell ref="C126:D126"/>
    <mergeCell ref="C117:D117"/>
    <mergeCell ref="C118:D118"/>
    <mergeCell ref="C119:D119"/>
    <mergeCell ref="C120:D120"/>
    <mergeCell ref="C121:D121"/>
    <mergeCell ref="C112:D112"/>
    <mergeCell ref="C113:D113"/>
    <mergeCell ref="C114:D114"/>
    <mergeCell ref="C115:D115"/>
    <mergeCell ref="C116:D116"/>
    <mergeCell ref="C107:D107"/>
    <mergeCell ref="C108:D108"/>
    <mergeCell ref="C109:D109"/>
    <mergeCell ref="C110:D110"/>
    <mergeCell ref="C111:D111"/>
    <mergeCell ref="C102:D102"/>
    <mergeCell ref="C103:D103"/>
    <mergeCell ref="C104:D104"/>
    <mergeCell ref="C105:D105"/>
    <mergeCell ref="C106:D106"/>
    <mergeCell ref="C97:D97"/>
    <mergeCell ref="C98:D98"/>
    <mergeCell ref="C99:D99"/>
    <mergeCell ref="C100:D100"/>
    <mergeCell ref="C101:D101"/>
    <mergeCell ref="C92:D92"/>
    <mergeCell ref="C93:D93"/>
    <mergeCell ref="C94:D94"/>
    <mergeCell ref="C95:D95"/>
    <mergeCell ref="C96:D96"/>
    <mergeCell ref="C91:D91"/>
    <mergeCell ref="C80:D80"/>
    <mergeCell ref="C81:D81"/>
    <mergeCell ref="C82:D82"/>
    <mergeCell ref="C83:D83"/>
    <mergeCell ref="C84:D84"/>
    <mergeCell ref="C85:D85"/>
    <mergeCell ref="C86:D86"/>
    <mergeCell ref="C87:D87"/>
    <mergeCell ref="C88:D88"/>
    <mergeCell ref="C89:D89"/>
    <mergeCell ref="C90:D90"/>
    <mergeCell ref="C79:D79"/>
    <mergeCell ref="C68:D68"/>
    <mergeCell ref="C69:D69"/>
    <mergeCell ref="C70:D70"/>
    <mergeCell ref="C71:D71"/>
    <mergeCell ref="C72:D72"/>
    <mergeCell ref="C73:D73"/>
    <mergeCell ref="C74:D74"/>
    <mergeCell ref="C75:D75"/>
    <mergeCell ref="C76:D76"/>
    <mergeCell ref="C77:D77"/>
    <mergeCell ref="C78:D78"/>
    <mergeCell ref="C67:D67"/>
    <mergeCell ref="C56:D56"/>
    <mergeCell ref="C57:D57"/>
    <mergeCell ref="C58:D58"/>
    <mergeCell ref="C59:D59"/>
    <mergeCell ref="C60:D60"/>
    <mergeCell ref="C61:D61"/>
    <mergeCell ref="C62:D62"/>
    <mergeCell ref="C63:D63"/>
    <mergeCell ref="C64:D64"/>
    <mergeCell ref="C65:D65"/>
    <mergeCell ref="C66:D66"/>
    <mergeCell ref="C55:D55"/>
    <mergeCell ref="C44:D44"/>
    <mergeCell ref="C45:D45"/>
    <mergeCell ref="C46:D46"/>
    <mergeCell ref="C47:D47"/>
    <mergeCell ref="C48:D48"/>
    <mergeCell ref="C49:D49"/>
    <mergeCell ref="C50:D50"/>
    <mergeCell ref="C51:D51"/>
    <mergeCell ref="C52:D52"/>
    <mergeCell ref="C53:D53"/>
    <mergeCell ref="C54:D54"/>
    <mergeCell ref="C43:D43"/>
    <mergeCell ref="C32:D32"/>
    <mergeCell ref="C33:D33"/>
    <mergeCell ref="C34:D34"/>
    <mergeCell ref="C35:D35"/>
    <mergeCell ref="C36:D36"/>
    <mergeCell ref="C37:D37"/>
    <mergeCell ref="C38:D38"/>
    <mergeCell ref="C39:D39"/>
    <mergeCell ref="C40:D40"/>
    <mergeCell ref="C41:D41"/>
    <mergeCell ref="C42:D42"/>
    <mergeCell ref="C31:D31"/>
    <mergeCell ref="C20:D20"/>
    <mergeCell ref="C21:D21"/>
    <mergeCell ref="C22:D22"/>
    <mergeCell ref="C23:D23"/>
    <mergeCell ref="C24:D24"/>
    <mergeCell ref="C25:D25"/>
    <mergeCell ref="C26:D26"/>
    <mergeCell ref="C27:D27"/>
    <mergeCell ref="C28:D28"/>
    <mergeCell ref="C29:D29"/>
    <mergeCell ref="C30:D30"/>
    <mergeCell ref="C19:D19"/>
    <mergeCell ref="C8:D8"/>
    <mergeCell ref="C9:D9"/>
    <mergeCell ref="C10:D10"/>
    <mergeCell ref="C11:D11"/>
    <mergeCell ref="C12:D12"/>
    <mergeCell ref="C13:D13"/>
    <mergeCell ref="C14:D14"/>
    <mergeCell ref="C15:D15"/>
    <mergeCell ref="C16:D16"/>
    <mergeCell ref="C17:D17"/>
    <mergeCell ref="C18:D18"/>
  </mergeCells>
  <conditionalFormatting sqref="B9:J91 B480:J480">
    <cfRule type="expression" dxfId="16" priority="3">
      <formula>$K9=2</formula>
    </cfRule>
  </conditionalFormatting>
  <conditionalFormatting sqref="B92:J479">
    <cfRule type="expression" dxfId="15" priority="2">
      <formula>$K92=2</formula>
    </cfRule>
  </conditionalFormatting>
  <dataValidations count="3">
    <dataValidation type="list" allowBlank="1" showInputMessage="1" showErrorMessage="1" sqref="B10:B480" xr:uid="{C785BD3D-0AD4-4F0E-A0B0-148C3F3AA802}">
      <formula1>BIDITEMNUM</formula1>
    </dataValidation>
    <dataValidation type="list" allowBlank="1" showInputMessage="1" showErrorMessage="1" sqref="J481:J1048576" xr:uid="{00000000-0002-0000-0100-000000000000}">
      <formula1>$L$9:$L$10</formula1>
    </dataValidation>
    <dataValidation type="list" allowBlank="1" showInputMessage="1" showErrorMessage="1" sqref="J9:J480" xr:uid="{BA677070-732D-476E-9CDF-FE4161F18DED}">
      <formula1>"yes,"</formula1>
    </dataValidation>
  </dataValidations>
  <printOptions horizontalCentered="1"/>
  <pageMargins left="0.2" right="0.2" top="0.25" bottom="0.25" header="0" footer="0"/>
  <pageSetup scale="83" fitToHeight="0" orientation="landscape" r:id="rId1"/>
  <headerFooter>
    <oddHeader>&amp;L&amp;D&amp;RPage &amp;P of &amp;N</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026" r:id="rId4" name="Button 2">
              <controlPr defaultSize="0" print="0" autoFill="0" autoPict="0" macro="[0]!Print_CostEstimate">
                <anchor moveWithCells="1" sizeWithCells="1">
                  <from>
                    <xdr:col>14</xdr:col>
                    <xdr:colOff>428625</xdr:colOff>
                    <xdr:row>3</xdr:row>
                    <xdr:rowOff>161925</xdr:rowOff>
                  </from>
                  <to>
                    <xdr:col>17</xdr:col>
                    <xdr:colOff>76200</xdr:colOff>
                    <xdr:row>6</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3716D1-957E-479B-918C-867C1B9DB1FE}">
  <sheetPr codeName="Sheet3">
    <pageSetUpPr fitToPage="1"/>
  </sheetPr>
  <dimension ref="A1:S64"/>
  <sheetViews>
    <sheetView showGridLines="0" zoomScaleNormal="100" zoomScaleSheetLayoutView="100" workbookViewId="0">
      <pane ySplit="2" topLeftCell="A3" activePane="bottomLeft" state="frozenSplit"/>
      <selection pane="bottomLeft" sqref="A1:J1"/>
    </sheetView>
  </sheetViews>
  <sheetFormatPr defaultColWidth="17.42578125" defaultRowHeight="12.75" x14ac:dyDescent="0.2"/>
  <cols>
    <col min="1" max="1" width="4.85546875" style="38" customWidth="1"/>
    <col min="2" max="3" width="7.5703125" style="49" customWidth="1"/>
    <col min="4" max="4" width="12.42578125" style="50" customWidth="1"/>
    <col min="5" max="5" width="32.28515625" style="50" customWidth="1"/>
    <col min="6" max="6" width="35.85546875" style="54" customWidth="1"/>
    <col min="7" max="7" width="8.42578125" style="53" customWidth="1"/>
    <col min="8" max="8" width="7.7109375" style="53" customWidth="1"/>
    <col min="9" max="9" width="7.42578125" style="53" bestFit="1" customWidth="1"/>
    <col min="10" max="10" width="7.42578125" style="53" customWidth="1"/>
    <col min="11" max="11" width="15.85546875" style="38" customWidth="1"/>
    <col min="12" max="12" width="20.140625" style="38" customWidth="1"/>
    <col min="13" max="16" width="17.42578125" style="38"/>
    <col min="17" max="17" width="35.85546875" style="38" customWidth="1"/>
    <col min="18" max="16384" width="17.42578125" style="38"/>
  </cols>
  <sheetData>
    <row r="1" spans="1:19" ht="23.25" x14ac:dyDescent="0.35">
      <c r="A1" s="242" t="s">
        <v>616</v>
      </c>
      <c r="B1" s="242"/>
      <c r="C1" s="242"/>
      <c r="D1" s="242"/>
      <c r="E1" s="242"/>
      <c r="F1" s="242"/>
      <c r="G1" s="242"/>
      <c r="H1" s="242"/>
      <c r="I1" s="242"/>
      <c r="J1" s="242"/>
      <c r="K1" s="37" t="s">
        <v>617</v>
      </c>
      <c r="L1" s="195">
        <f>IF(A27=20,0,A27)</f>
        <v>0</v>
      </c>
      <c r="M1" s="197" t="str">
        <f>CONCATENATE("'Assesment Reimbursement Area'!$A$1:$K$",SUM(A27,15))</f>
        <v>'Assesment Reimbursement Area'!$A$1:$K$35</v>
      </c>
    </row>
    <row r="2" spans="1:19" ht="56.25" customHeight="1" x14ac:dyDescent="0.2">
      <c r="A2" s="59" t="s">
        <v>611</v>
      </c>
      <c r="B2" s="60" t="s">
        <v>757</v>
      </c>
      <c r="C2" s="60" t="s">
        <v>758</v>
      </c>
      <c r="D2" s="61" t="s">
        <v>747</v>
      </c>
      <c r="E2" s="62" t="s">
        <v>748</v>
      </c>
      <c r="F2" s="63" t="s">
        <v>620</v>
      </c>
      <c r="G2" s="64" t="s">
        <v>621</v>
      </c>
      <c r="H2" s="64" t="s">
        <v>622</v>
      </c>
      <c r="I2" s="64" t="s">
        <v>623</v>
      </c>
      <c r="J2" s="65" t="s">
        <v>624</v>
      </c>
      <c r="K2" s="65" t="s">
        <v>625</v>
      </c>
      <c r="M2" s="218" t="s">
        <v>760</v>
      </c>
      <c r="N2" s="219"/>
      <c r="O2" s="219"/>
      <c r="P2" s="219"/>
      <c r="Q2" s="219"/>
      <c r="R2" s="220"/>
    </row>
    <row r="3" spans="1:19" x14ac:dyDescent="0.2">
      <c r="A3" s="66">
        <v>1</v>
      </c>
      <c r="B3" s="45"/>
      <c r="C3" s="45"/>
      <c r="D3" s="46"/>
      <c r="E3" s="209"/>
      <c r="F3" s="194"/>
      <c r="G3" s="46"/>
      <c r="H3" s="48">
        <f t="shared" ref="H3:H17" si="0">IF(ISBLANK(C3), G3, G3/2)</f>
        <v>0</v>
      </c>
      <c r="I3" s="67">
        <f t="shared" ref="I3:I17" si="1">SQRT(H3)</f>
        <v>0</v>
      </c>
      <c r="J3" s="67">
        <f t="shared" ref="J3:J22" si="2">IFERROR(((I3/$I$26)*100),0)</f>
        <v>0</v>
      </c>
      <c r="K3" s="91">
        <f t="shared" ref="K3:K22" si="3">IF(B3&lt;&gt;"yes",IFERROR($E$35*(J3/100),0),0)</f>
        <v>0</v>
      </c>
      <c r="M3" s="221"/>
      <c r="N3" s="222"/>
      <c r="O3" s="222"/>
      <c r="P3" s="222"/>
      <c r="Q3" s="222"/>
      <c r="R3" s="223"/>
    </row>
    <row r="4" spans="1:19" x14ac:dyDescent="0.2">
      <c r="A4" s="66">
        <f>A3+1</f>
        <v>2</v>
      </c>
      <c r="B4" s="45"/>
      <c r="C4" s="45"/>
      <c r="D4" s="46"/>
      <c r="E4" s="209"/>
      <c r="F4" s="194"/>
      <c r="G4" s="46"/>
      <c r="H4" s="48">
        <f t="shared" si="0"/>
        <v>0</v>
      </c>
      <c r="I4" s="67">
        <f t="shared" si="1"/>
        <v>0</v>
      </c>
      <c r="J4" s="67">
        <f t="shared" si="2"/>
        <v>0</v>
      </c>
      <c r="K4" s="91">
        <f t="shared" si="3"/>
        <v>0</v>
      </c>
      <c r="M4" s="221"/>
      <c r="N4" s="222"/>
      <c r="O4" s="222"/>
      <c r="P4" s="222"/>
      <c r="Q4" s="222"/>
      <c r="R4" s="223"/>
    </row>
    <row r="5" spans="1:19" x14ac:dyDescent="0.2">
      <c r="A5" s="66">
        <f>A4+1</f>
        <v>3</v>
      </c>
      <c r="B5" s="45"/>
      <c r="C5" s="45"/>
      <c r="D5" s="46"/>
      <c r="E5" s="209"/>
      <c r="F5" s="194"/>
      <c r="G5" s="46"/>
      <c r="H5" s="48">
        <f t="shared" si="0"/>
        <v>0</v>
      </c>
      <c r="I5" s="67">
        <f t="shared" si="1"/>
        <v>0</v>
      </c>
      <c r="J5" s="67">
        <f t="shared" si="2"/>
        <v>0</v>
      </c>
      <c r="K5" s="91">
        <f t="shared" si="3"/>
        <v>0</v>
      </c>
      <c r="M5" s="221"/>
      <c r="N5" s="222"/>
      <c r="O5" s="222"/>
      <c r="P5" s="222"/>
      <c r="Q5" s="222"/>
      <c r="R5" s="223"/>
    </row>
    <row r="6" spans="1:19" x14ac:dyDescent="0.2">
      <c r="A6" s="66">
        <f>A5+1</f>
        <v>4</v>
      </c>
      <c r="B6" s="45"/>
      <c r="C6" s="45"/>
      <c r="D6" s="46"/>
      <c r="E6" s="209"/>
      <c r="F6" s="194"/>
      <c r="G6" s="46"/>
      <c r="H6" s="48">
        <f t="shared" si="0"/>
        <v>0</v>
      </c>
      <c r="I6" s="67">
        <f t="shared" si="1"/>
        <v>0</v>
      </c>
      <c r="J6" s="67">
        <f t="shared" si="2"/>
        <v>0</v>
      </c>
      <c r="K6" s="91">
        <f t="shared" si="3"/>
        <v>0</v>
      </c>
      <c r="M6" s="221"/>
      <c r="N6" s="222"/>
      <c r="O6" s="222"/>
      <c r="P6" s="222"/>
      <c r="Q6" s="222"/>
      <c r="R6" s="223"/>
    </row>
    <row r="7" spans="1:19" x14ac:dyDescent="0.2">
      <c r="A7" s="66">
        <f>A6+1</f>
        <v>5</v>
      </c>
      <c r="B7" s="45"/>
      <c r="C7" s="45"/>
      <c r="D7" s="46"/>
      <c r="E7" s="209"/>
      <c r="F7" s="194"/>
      <c r="G7" s="46"/>
      <c r="H7" s="48">
        <f t="shared" si="0"/>
        <v>0</v>
      </c>
      <c r="I7" s="67">
        <f t="shared" si="1"/>
        <v>0</v>
      </c>
      <c r="J7" s="67">
        <f t="shared" si="2"/>
        <v>0</v>
      </c>
      <c r="K7" s="91">
        <f t="shared" si="3"/>
        <v>0</v>
      </c>
      <c r="M7" s="221"/>
      <c r="N7" s="222"/>
      <c r="O7" s="222"/>
      <c r="P7" s="222"/>
      <c r="Q7" s="222"/>
      <c r="R7" s="223"/>
      <c r="S7" s="217"/>
    </row>
    <row r="8" spans="1:19" x14ac:dyDescent="0.2">
      <c r="A8" s="66">
        <f>A7+1</f>
        <v>6</v>
      </c>
      <c r="B8" s="45"/>
      <c r="C8" s="45"/>
      <c r="D8" s="46"/>
      <c r="E8" s="209"/>
      <c r="F8" s="194"/>
      <c r="G8" s="46"/>
      <c r="H8" s="48">
        <f t="shared" si="0"/>
        <v>0</v>
      </c>
      <c r="I8" s="67">
        <f t="shared" si="1"/>
        <v>0</v>
      </c>
      <c r="J8" s="67">
        <f t="shared" si="2"/>
        <v>0</v>
      </c>
      <c r="K8" s="91">
        <f t="shared" si="3"/>
        <v>0</v>
      </c>
      <c r="M8" s="221"/>
      <c r="N8" s="222"/>
      <c r="O8" s="222"/>
      <c r="P8" s="222"/>
      <c r="Q8" s="222"/>
      <c r="R8" s="223"/>
    </row>
    <row r="9" spans="1:19" x14ac:dyDescent="0.2">
      <c r="A9" s="66">
        <f t="shared" ref="A9:A17" si="4">A8+1</f>
        <v>7</v>
      </c>
      <c r="B9" s="45"/>
      <c r="C9" s="45"/>
      <c r="D9" s="46"/>
      <c r="E9" s="209"/>
      <c r="F9" s="194"/>
      <c r="G9" s="46"/>
      <c r="H9" s="48">
        <f t="shared" si="0"/>
        <v>0</v>
      </c>
      <c r="I9" s="67">
        <f t="shared" si="1"/>
        <v>0</v>
      </c>
      <c r="J9" s="67">
        <f t="shared" si="2"/>
        <v>0</v>
      </c>
      <c r="K9" s="91">
        <f t="shared" si="3"/>
        <v>0</v>
      </c>
      <c r="M9" s="221"/>
      <c r="N9" s="222"/>
      <c r="O9" s="222"/>
      <c r="P9" s="222"/>
      <c r="Q9" s="222"/>
      <c r="R9" s="223"/>
    </row>
    <row r="10" spans="1:19" x14ac:dyDescent="0.2">
      <c r="A10" s="66">
        <f t="shared" si="4"/>
        <v>8</v>
      </c>
      <c r="B10" s="45"/>
      <c r="C10" s="45"/>
      <c r="D10" s="46"/>
      <c r="E10" s="209"/>
      <c r="F10" s="194"/>
      <c r="G10" s="46"/>
      <c r="H10" s="48">
        <f t="shared" si="0"/>
        <v>0</v>
      </c>
      <c r="I10" s="67">
        <f t="shared" si="1"/>
        <v>0</v>
      </c>
      <c r="J10" s="67">
        <f t="shared" si="2"/>
        <v>0</v>
      </c>
      <c r="K10" s="91">
        <f t="shared" si="3"/>
        <v>0</v>
      </c>
      <c r="M10" s="221"/>
      <c r="N10" s="222"/>
      <c r="O10" s="222"/>
      <c r="P10" s="222"/>
      <c r="Q10" s="222"/>
      <c r="R10" s="223"/>
    </row>
    <row r="11" spans="1:19" x14ac:dyDescent="0.2">
      <c r="A11" s="66">
        <f t="shared" si="4"/>
        <v>9</v>
      </c>
      <c r="B11" s="45"/>
      <c r="C11" s="45"/>
      <c r="D11" s="46"/>
      <c r="E11" s="209"/>
      <c r="F11" s="194"/>
      <c r="G11" s="46"/>
      <c r="H11" s="48">
        <f t="shared" si="0"/>
        <v>0</v>
      </c>
      <c r="I11" s="67">
        <f t="shared" si="1"/>
        <v>0</v>
      </c>
      <c r="J11" s="67">
        <f t="shared" si="2"/>
        <v>0</v>
      </c>
      <c r="K11" s="91">
        <f t="shared" si="3"/>
        <v>0</v>
      </c>
      <c r="M11" s="221"/>
      <c r="N11" s="222"/>
      <c r="O11" s="222"/>
      <c r="P11" s="222"/>
      <c r="Q11" s="222"/>
      <c r="R11" s="223"/>
    </row>
    <row r="12" spans="1:19" x14ac:dyDescent="0.2">
      <c r="A12" s="66">
        <f t="shared" si="4"/>
        <v>10</v>
      </c>
      <c r="B12" s="45"/>
      <c r="C12" s="45"/>
      <c r="D12" s="46"/>
      <c r="E12" s="209"/>
      <c r="F12" s="194"/>
      <c r="G12" s="46"/>
      <c r="H12" s="48">
        <f t="shared" si="0"/>
        <v>0</v>
      </c>
      <c r="I12" s="67">
        <f t="shared" si="1"/>
        <v>0</v>
      </c>
      <c r="J12" s="67">
        <f t="shared" si="2"/>
        <v>0</v>
      </c>
      <c r="K12" s="91">
        <f t="shared" si="3"/>
        <v>0</v>
      </c>
      <c r="M12" s="221"/>
      <c r="N12" s="222"/>
      <c r="O12" s="222"/>
      <c r="P12" s="222"/>
      <c r="Q12" s="222"/>
      <c r="R12" s="223"/>
    </row>
    <row r="13" spans="1:19" x14ac:dyDescent="0.2">
      <c r="A13" s="66">
        <f t="shared" si="4"/>
        <v>11</v>
      </c>
      <c r="B13" s="45"/>
      <c r="C13" s="45"/>
      <c r="D13" s="46"/>
      <c r="E13" s="209"/>
      <c r="F13" s="194"/>
      <c r="G13" s="46"/>
      <c r="H13" s="48">
        <f t="shared" si="0"/>
        <v>0</v>
      </c>
      <c r="I13" s="67">
        <f t="shared" si="1"/>
        <v>0</v>
      </c>
      <c r="J13" s="67">
        <f t="shared" si="2"/>
        <v>0</v>
      </c>
      <c r="K13" s="91">
        <f t="shared" si="3"/>
        <v>0</v>
      </c>
      <c r="M13" s="221"/>
      <c r="N13" s="222"/>
      <c r="O13" s="222"/>
      <c r="P13" s="222"/>
      <c r="Q13" s="222"/>
      <c r="R13" s="223"/>
      <c r="S13" s="217"/>
    </row>
    <row r="14" spans="1:19" x14ac:dyDescent="0.2">
      <c r="A14" s="66">
        <f t="shared" si="4"/>
        <v>12</v>
      </c>
      <c r="B14" s="45"/>
      <c r="C14" s="45"/>
      <c r="D14" s="46"/>
      <c r="E14" s="209"/>
      <c r="F14" s="194"/>
      <c r="G14" s="46"/>
      <c r="H14" s="48">
        <f t="shared" si="0"/>
        <v>0</v>
      </c>
      <c r="I14" s="67">
        <f t="shared" si="1"/>
        <v>0</v>
      </c>
      <c r="J14" s="67">
        <f t="shared" si="2"/>
        <v>0</v>
      </c>
      <c r="K14" s="91">
        <f t="shared" si="3"/>
        <v>0</v>
      </c>
      <c r="M14" s="221"/>
      <c r="N14" s="222"/>
      <c r="O14" s="222"/>
      <c r="P14" s="222"/>
      <c r="Q14" s="222"/>
      <c r="R14" s="223"/>
    </row>
    <row r="15" spans="1:19" x14ac:dyDescent="0.2">
      <c r="A15" s="66">
        <f t="shared" si="4"/>
        <v>13</v>
      </c>
      <c r="B15" s="45"/>
      <c r="C15" s="45"/>
      <c r="D15" s="46"/>
      <c r="E15" s="209"/>
      <c r="F15" s="194"/>
      <c r="G15" s="46"/>
      <c r="H15" s="48">
        <f t="shared" si="0"/>
        <v>0</v>
      </c>
      <c r="I15" s="67">
        <f t="shared" si="1"/>
        <v>0</v>
      </c>
      <c r="J15" s="67">
        <f t="shared" si="2"/>
        <v>0</v>
      </c>
      <c r="K15" s="91">
        <f t="shared" si="3"/>
        <v>0</v>
      </c>
      <c r="M15" s="221"/>
      <c r="N15" s="222"/>
      <c r="O15" s="222"/>
      <c r="P15" s="222"/>
      <c r="Q15" s="222"/>
      <c r="R15" s="223"/>
    </row>
    <row r="16" spans="1:19" x14ac:dyDescent="0.2">
      <c r="A16" s="66">
        <f t="shared" si="4"/>
        <v>14</v>
      </c>
      <c r="B16" s="45"/>
      <c r="C16" s="45"/>
      <c r="D16" s="46"/>
      <c r="E16" s="209"/>
      <c r="F16" s="194"/>
      <c r="G16" s="46"/>
      <c r="H16" s="48">
        <f t="shared" si="0"/>
        <v>0</v>
      </c>
      <c r="I16" s="67">
        <f t="shared" si="1"/>
        <v>0</v>
      </c>
      <c r="J16" s="67">
        <f t="shared" si="2"/>
        <v>0</v>
      </c>
      <c r="K16" s="91">
        <f t="shared" si="3"/>
        <v>0</v>
      </c>
      <c r="M16" s="221"/>
      <c r="N16" s="222"/>
      <c r="O16" s="222"/>
      <c r="P16" s="222"/>
      <c r="Q16" s="222"/>
      <c r="R16" s="223"/>
    </row>
    <row r="17" spans="1:18" x14ac:dyDescent="0.2">
      <c r="A17" s="66">
        <f t="shared" si="4"/>
        <v>15</v>
      </c>
      <c r="B17" s="45"/>
      <c r="C17" s="45"/>
      <c r="D17" s="46"/>
      <c r="E17" s="209"/>
      <c r="F17" s="194"/>
      <c r="G17" s="46"/>
      <c r="H17" s="48">
        <f t="shared" si="0"/>
        <v>0</v>
      </c>
      <c r="I17" s="67">
        <f t="shared" si="1"/>
        <v>0</v>
      </c>
      <c r="J17" s="67">
        <f t="shared" si="2"/>
        <v>0</v>
      </c>
      <c r="K17" s="91">
        <f t="shared" si="3"/>
        <v>0</v>
      </c>
      <c r="M17" s="221"/>
      <c r="N17" s="222"/>
      <c r="O17" s="222"/>
      <c r="P17" s="222"/>
      <c r="Q17" s="222"/>
      <c r="R17" s="223"/>
    </row>
    <row r="18" spans="1:18" x14ac:dyDescent="0.2">
      <c r="A18" s="66">
        <f>A17+1</f>
        <v>16</v>
      </c>
      <c r="B18" s="45"/>
      <c r="C18" s="45"/>
      <c r="D18" s="46"/>
      <c r="E18" s="209"/>
      <c r="F18" s="194"/>
      <c r="G18" s="46"/>
      <c r="H18" s="48">
        <f>IF(ISBLANK(C18), G18, G18/2)</f>
        <v>0</v>
      </c>
      <c r="I18" s="67">
        <f>SQRT(H18)</f>
        <v>0</v>
      </c>
      <c r="J18" s="67">
        <f t="shared" si="2"/>
        <v>0</v>
      </c>
      <c r="K18" s="91">
        <f t="shared" si="3"/>
        <v>0</v>
      </c>
      <c r="M18" s="221"/>
      <c r="N18" s="222"/>
      <c r="O18" s="222"/>
      <c r="P18" s="222"/>
      <c r="Q18" s="222"/>
      <c r="R18" s="223"/>
    </row>
    <row r="19" spans="1:18" x14ac:dyDescent="0.2">
      <c r="A19" s="66">
        <f>A18+1</f>
        <v>17</v>
      </c>
      <c r="B19" s="45"/>
      <c r="C19" s="45"/>
      <c r="D19" s="46"/>
      <c r="E19" s="209"/>
      <c r="F19" s="194"/>
      <c r="G19" s="46"/>
      <c r="H19" s="48">
        <f>IF(ISBLANK(C19), G19, G19/2)</f>
        <v>0</v>
      </c>
      <c r="I19" s="67">
        <f>SQRT(H19)</f>
        <v>0</v>
      </c>
      <c r="J19" s="67">
        <f t="shared" si="2"/>
        <v>0</v>
      </c>
      <c r="K19" s="91">
        <f t="shared" si="3"/>
        <v>0</v>
      </c>
      <c r="M19" s="221"/>
      <c r="N19" s="222"/>
      <c r="O19" s="222"/>
      <c r="P19" s="222"/>
      <c r="Q19" s="222"/>
      <c r="R19" s="223"/>
    </row>
    <row r="20" spans="1:18" x14ac:dyDescent="0.2">
      <c r="A20" s="66">
        <f>A19+1</f>
        <v>18</v>
      </c>
      <c r="B20" s="45"/>
      <c r="C20" s="45"/>
      <c r="D20" s="46"/>
      <c r="E20" s="209"/>
      <c r="F20" s="194"/>
      <c r="G20" s="46"/>
      <c r="H20" s="48">
        <f>IF(ISBLANK(C20), G20, G20/2)</f>
        <v>0</v>
      </c>
      <c r="I20" s="67">
        <f>SQRT(H20)</f>
        <v>0</v>
      </c>
      <c r="J20" s="67">
        <f t="shared" si="2"/>
        <v>0</v>
      </c>
      <c r="K20" s="91">
        <f t="shared" si="3"/>
        <v>0</v>
      </c>
      <c r="M20" s="221"/>
      <c r="N20" s="222"/>
      <c r="O20" s="222"/>
      <c r="P20" s="222"/>
      <c r="Q20" s="222"/>
      <c r="R20" s="223"/>
    </row>
    <row r="21" spans="1:18" ht="12.75" customHeight="1" x14ac:dyDescent="0.2">
      <c r="A21" s="66">
        <f>A20+1</f>
        <v>19</v>
      </c>
      <c r="B21" s="45"/>
      <c r="C21" s="45"/>
      <c r="D21" s="46"/>
      <c r="E21" s="209"/>
      <c r="F21" s="194"/>
      <c r="G21" s="46"/>
      <c r="H21" s="48">
        <f>IF(ISBLANK(C21), G21, G21/2)</f>
        <v>0</v>
      </c>
      <c r="I21" s="67">
        <f>SQRT(H21)</f>
        <v>0</v>
      </c>
      <c r="J21" s="67">
        <f t="shared" si="2"/>
        <v>0</v>
      </c>
      <c r="K21" s="91">
        <f t="shared" si="3"/>
        <v>0</v>
      </c>
      <c r="M21" s="221"/>
      <c r="N21" s="222"/>
      <c r="O21" s="222"/>
      <c r="P21" s="222"/>
      <c r="Q21" s="222"/>
      <c r="R21" s="223"/>
    </row>
    <row r="22" spans="1:18" ht="14.25" customHeight="1" x14ac:dyDescent="0.2">
      <c r="A22" s="66">
        <f>A21+1</f>
        <v>20</v>
      </c>
      <c r="B22" s="45"/>
      <c r="C22" s="45"/>
      <c r="D22" s="46"/>
      <c r="E22" s="209"/>
      <c r="F22" s="194"/>
      <c r="G22" s="46"/>
      <c r="H22" s="48">
        <f>IF(ISBLANK(C22), G22, G22/2)</f>
        <v>0</v>
      </c>
      <c r="I22" s="67">
        <f>SQRT(H22)</f>
        <v>0</v>
      </c>
      <c r="J22" s="67">
        <f t="shared" si="2"/>
        <v>0</v>
      </c>
      <c r="K22" s="91">
        <f t="shared" si="3"/>
        <v>0</v>
      </c>
      <c r="M22" s="221"/>
      <c r="N22" s="222"/>
      <c r="O22" s="222"/>
      <c r="P22" s="222"/>
      <c r="Q22" s="222"/>
      <c r="R22" s="223"/>
    </row>
    <row r="23" spans="1:18" ht="15" x14ac:dyDescent="0.25">
      <c r="F23" s="51"/>
      <c r="G23" s="38"/>
      <c r="H23" s="38"/>
      <c r="I23" s="52"/>
      <c r="K23" s="213">
        <f>SUM(K3:K22)</f>
        <v>0</v>
      </c>
      <c r="M23" s="224"/>
      <c r="N23" s="225"/>
      <c r="O23" s="225"/>
      <c r="P23" s="225"/>
      <c r="Q23" s="225"/>
      <c r="R23" s="226"/>
    </row>
    <row r="24" spans="1:18" x14ac:dyDescent="0.2">
      <c r="B24" s="243"/>
      <c r="C24" s="243"/>
      <c r="D24" s="243"/>
      <c r="E24" s="243"/>
      <c r="M24" s="224"/>
      <c r="N24" s="225"/>
      <c r="O24" s="225"/>
      <c r="P24" s="225"/>
      <c r="Q24" s="225"/>
      <c r="R24" s="226"/>
    </row>
    <row r="25" spans="1:18" ht="33.75" x14ac:dyDescent="0.2">
      <c r="B25" s="243"/>
      <c r="C25" s="243"/>
      <c r="D25" s="243"/>
      <c r="E25" s="243"/>
      <c r="G25" s="198" t="s">
        <v>626</v>
      </c>
      <c r="H25" s="198" t="s">
        <v>627</v>
      </c>
      <c r="I25" s="198" t="s">
        <v>628</v>
      </c>
      <c r="J25" s="199"/>
      <c r="K25" s="200" t="s">
        <v>629</v>
      </c>
      <c r="M25" s="224"/>
      <c r="N25" s="225"/>
      <c r="O25" s="225"/>
      <c r="P25" s="225"/>
      <c r="Q25" s="225"/>
      <c r="R25" s="226"/>
    </row>
    <row r="26" spans="1:18" x14ac:dyDescent="0.2">
      <c r="B26" s="243"/>
      <c r="C26" s="243"/>
      <c r="D26" s="243"/>
      <c r="E26" s="243"/>
      <c r="G26" s="212">
        <f>SUM(G3:G22)</f>
        <v>0</v>
      </c>
      <c r="H26" s="212">
        <f>SUM(H3:H22)</f>
        <v>0</v>
      </c>
      <c r="I26" s="212">
        <f>SUM(I3:I22)</f>
        <v>0</v>
      </c>
      <c r="J26" s="202"/>
      <c r="K26" s="214">
        <f>SUM(K3:K22)</f>
        <v>0</v>
      </c>
      <c r="M26" s="230"/>
      <c r="N26" s="231"/>
      <c r="O26" s="231"/>
      <c r="P26" s="231"/>
      <c r="Q26" s="231"/>
      <c r="R26" s="232"/>
    </row>
    <row r="27" spans="1:18" x14ac:dyDescent="0.2">
      <c r="A27" s="196">
        <f>MAX(A3:A26)</f>
        <v>20</v>
      </c>
      <c r="F27" s="38"/>
      <c r="L27" s="215"/>
      <c r="M27" s="230"/>
      <c r="N27" s="231"/>
      <c r="O27" s="231"/>
      <c r="P27" s="231"/>
      <c r="Q27" s="231"/>
      <c r="R27" s="232"/>
    </row>
    <row r="28" spans="1:18" x14ac:dyDescent="0.2">
      <c r="A28" s="244" t="s">
        <v>630</v>
      </c>
      <c r="B28" s="245"/>
      <c r="C28" s="245"/>
      <c r="D28" s="245"/>
      <c r="E28" s="246"/>
      <c r="F28" s="259" t="s">
        <v>750</v>
      </c>
      <c r="G28" s="260"/>
      <c r="H28" s="260"/>
      <c r="I28" s="260"/>
      <c r="J28" s="260"/>
      <c r="K28" s="260"/>
      <c r="L28" s="216"/>
      <c r="M28" s="233"/>
      <c r="N28" s="234"/>
      <c r="O28" s="234"/>
      <c r="P28" s="234"/>
      <c r="Q28" s="234"/>
      <c r="R28" s="235"/>
    </row>
    <row r="29" spans="1:18" x14ac:dyDescent="0.2">
      <c r="A29" s="247" t="s">
        <v>631</v>
      </c>
      <c r="B29" s="248"/>
      <c r="C29" s="248"/>
      <c r="D29" s="249"/>
      <c r="E29" s="94"/>
      <c r="F29" s="261"/>
      <c r="G29" s="260"/>
      <c r="H29" s="260"/>
      <c r="I29" s="260"/>
      <c r="J29" s="260"/>
      <c r="K29" s="260"/>
      <c r="L29" s="250" t="s">
        <v>753</v>
      </c>
      <c r="M29" s="251"/>
      <c r="N29" s="251"/>
      <c r="O29" s="251"/>
    </row>
    <row r="30" spans="1:18" x14ac:dyDescent="0.2">
      <c r="A30" s="252" t="s">
        <v>632</v>
      </c>
      <c r="B30" s="253"/>
      <c r="C30" s="253"/>
      <c r="D30" s="254"/>
      <c r="E30" s="94"/>
      <c r="F30" s="261"/>
      <c r="G30" s="260"/>
      <c r="H30" s="260"/>
      <c r="I30" s="260"/>
      <c r="J30" s="260"/>
      <c r="K30" s="260"/>
      <c r="L30" s="251"/>
      <c r="M30" s="251"/>
      <c r="N30" s="251"/>
      <c r="O30" s="251"/>
    </row>
    <row r="31" spans="1:18" x14ac:dyDescent="0.2">
      <c r="A31" s="252" t="s">
        <v>633</v>
      </c>
      <c r="B31" s="253"/>
      <c r="C31" s="253"/>
      <c r="D31" s="254"/>
      <c r="E31" s="94"/>
      <c r="F31" s="261"/>
      <c r="G31" s="260"/>
      <c r="H31" s="260"/>
      <c r="I31" s="260"/>
      <c r="J31" s="260"/>
      <c r="K31" s="260"/>
      <c r="L31" s="251"/>
      <c r="M31" s="251"/>
      <c r="N31" s="251"/>
      <c r="O31" s="251"/>
    </row>
    <row r="32" spans="1:18" x14ac:dyDescent="0.2">
      <c r="A32" s="252" t="s">
        <v>634</v>
      </c>
      <c r="B32" s="253"/>
      <c r="C32" s="253"/>
      <c r="D32" s="254"/>
      <c r="E32" s="94"/>
      <c r="F32" s="261"/>
      <c r="G32" s="260"/>
      <c r="H32" s="260"/>
      <c r="I32" s="260"/>
      <c r="J32" s="260"/>
      <c r="K32" s="260"/>
      <c r="L32" s="251"/>
      <c r="M32" s="251"/>
      <c r="N32" s="251"/>
      <c r="O32" s="251"/>
    </row>
    <row r="33" spans="1:15" x14ac:dyDescent="0.2">
      <c r="A33" s="252" t="s">
        <v>749</v>
      </c>
      <c r="B33" s="271"/>
      <c r="C33" s="271"/>
      <c r="D33" s="271"/>
      <c r="E33" s="189">
        <f>IF(SUM(COUNT(ParcelRoll[Tax/Parcel Number]),SUM(E29:E32))&gt;0,SUM(PRODUCT(SUM(SUM(A27-COUNTIF(ParcelRoll[Tax/Parcel Number],"")),-COUNTIFS(ParcelRoll[Exempt from Collection],"yes")),80),1090),0)</f>
        <v>0</v>
      </c>
      <c r="F33" s="262"/>
      <c r="G33" s="260"/>
      <c r="H33" s="260"/>
      <c r="I33" s="260"/>
      <c r="J33" s="260"/>
      <c r="K33" s="260"/>
      <c r="L33" s="251"/>
      <c r="M33" s="251"/>
      <c r="N33" s="251"/>
      <c r="O33" s="251"/>
    </row>
    <row r="34" spans="1:15" x14ac:dyDescent="0.2">
      <c r="A34" s="186"/>
      <c r="B34" s="187"/>
      <c r="C34" s="187"/>
      <c r="D34" s="187"/>
      <c r="E34" s="188"/>
      <c r="F34" s="262"/>
      <c r="G34" s="260"/>
      <c r="H34" s="260"/>
      <c r="I34" s="260"/>
      <c r="J34" s="260"/>
      <c r="K34" s="260"/>
    </row>
    <row r="35" spans="1:15" x14ac:dyDescent="0.2">
      <c r="A35" s="265" t="s">
        <v>635</v>
      </c>
      <c r="B35" s="266"/>
      <c r="C35" s="56"/>
      <c r="D35" s="57"/>
      <c r="E35" s="92">
        <f>SUM(E29:E33)</f>
        <v>0</v>
      </c>
      <c r="F35" s="261"/>
      <c r="G35" s="260"/>
      <c r="H35" s="260"/>
      <c r="I35" s="260"/>
      <c r="J35" s="260"/>
      <c r="K35" s="260"/>
    </row>
    <row r="38" spans="1:15" x14ac:dyDescent="0.2">
      <c r="A38" s="272" t="s">
        <v>636</v>
      </c>
      <c r="B38" s="273"/>
      <c r="C38" s="273"/>
      <c r="D38" s="273"/>
      <c r="E38" s="273"/>
      <c r="F38" s="273"/>
      <c r="G38" s="273"/>
      <c r="H38" s="273"/>
      <c r="I38" s="273"/>
      <c r="J38" s="273"/>
      <c r="K38" s="170"/>
    </row>
    <row r="39" spans="1:15" x14ac:dyDescent="0.2">
      <c r="A39" s="274"/>
      <c r="B39" s="275"/>
      <c r="C39" s="275"/>
      <c r="D39" s="275"/>
      <c r="E39" s="275"/>
      <c r="F39" s="275"/>
      <c r="G39" s="275"/>
      <c r="H39" s="275"/>
      <c r="I39" s="275"/>
      <c r="J39" s="275"/>
      <c r="K39" s="176"/>
    </row>
    <row r="40" spans="1:15" ht="23.25" x14ac:dyDescent="0.35">
      <c r="A40" s="276"/>
      <c r="B40" s="277"/>
      <c r="C40" s="277"/>
      <c r="D40" s="277"/>
      <c r="E40" s="277"/>
      <c r="F40" s="277"/>
      <c r="G40" s="277"/>
      <c r="H40" s="277"/>
      <c r="I40" s="277"/>
      <c r="J40" s="277"/>
      <c r="K40" s="177" t="s">
        <v>617</v>
      </c>
    </row>
    <row r="41" spans="1:15" ht="56.25" x14ac:dyDescent="0.2">
      <c r="A41" s="39" t="s">
        <v>611</v>
      </c>
      <c r="B41" s="39" t="s">
        <v>618</v>
      </c>
      <c r="C41" s="39" t="s">
        <v>619</v>
      </c>
      <c r="D41" s="40" t="s">
        <v>612</v>
      </c>
      <c r="E41" s="58" t="s">
        <v>748</v>
      </c>
      <c r="F41" s="41" t="s">
        <v>620</v>
      </c>
      <c r="G41" s="42" t="s">
        <v>621</v>
      </c>
      <c r="H41" s="42" t="s">
        <v>622</v>
      </c>
      <c r="I41" s="42" t="s">
        <v>623</v>
      </c>
      <c r="J41" s="43" t="s">
        <v>624</v>
      </c>
      <c r="K41" s="43" t="s">
        <v>625</v>
      </c>
    </row>
    <row r="42" spans="1:15" x14ac:dyDescent="0.2">
      <c r="A42" s="44">
        <v>1</v>
      </c>
      <c r="B42" s="45" t="s">
        <v>609</v>
      </c>
      <c r="C42" s="45"/>
      <c r="D42" s="46" t="s">
        <v>637</v>
      </c>
      <c r="E42" s="46" t="s">
        <v>638</v>
      </c>
      <c r="F42" s="47" t="s">
        <v>639</v>
      </c>
      <c r="G42" s="46">
        <v>5000</v>
      </c>
      <c r="H42" s="168">
        <f t="shared" ref="H42" si="5">IF(ISBLANK(C42), G42, G42/2)</f>
        <v>5000</v>
      </c>
      <c r="I42" s="169">
        <f t="shared" ref="I42" si="6">SQRT(H42)</f>
        <v>70.710678118654755</v>
      </c>
      <c r="J42" s="169">
        <f>IFERROR(((I42/$I$55)*100),"")</f>
        <v>10.622236189720814</v>
      </c>
      <c r="K42" s="167">
        <f t="shared" ref="K42:K51" si="7">IF(B42&lt;&gt;"yes",IFERROR($E$63*(J42/100),""),0)</f>
        <v>0</v>
      </c>
    </row>
    <row r="43" spans="1:15" x14ac:dyDescent="0.2">
      <c r="A43" s="44">
        <v>2</v>
      </c>
      <c r="B43" s="45"/>
      <c r="C43" s="45"/>
      <c r="D43" s="46" t="s">
        <v>640</v>
      </c>
      <c r="E43" s="46" t="s">
        <v>641</v>
      </c>
      <c r="F43" s="47" t="s">
        <v>642</v>
      </c>
      <c r="G43" s="46">
        <v>5000</v>
      </c>
      <c r="H43" s="168">
        <f t="shared" ref="H43:H51" si="8">IF(ISBLANK(C43), G43, G43/2)</f>
        <v>5000</v>
      </c>
      <c r="I43" s="169">
        <f t="shared" ref="I43:I51" si="9">SQRT(H43)</f>
        <v>70.710678118654755</v>
      </c>
      <c r="J43" s="169">
        <f t="shared" ref="J43:J51" si="10">IFERROR(((I43/$I$55)*100),"")</f>
        <v>10.622236189720814</v>
      </c>
      <c r="K43" s="167">
        <f t="shared" si="7"/>
        <v>11482.637321088199</v>
      </c>
    </row>
    <row r="44" spans="1:15" x14ac:dyDescent="0.2">
      <c r="A44" s="44">
        <v>3</v>
      </c>
      <c r="B44" s="45"/>
      <c r="C44" s="45" t="s">
        <v>609</v>
      </c>
      <c r="D44" s="46" t="s">
        <v>643</v>
      </c>
      <c r="E44" s="46" t="s">
        <v>644</v>
      </c>
      <c r="F44" s="47" t="s">
        <v>645</v>
      </c>
      <c r="G44" s="46">
        <v>5000</v>
      </c>
      <c r="H44" s="168">
        <f t="shared" si="8"/>
        <v>2500</v>
      </c>
      <c r="I44" s="169">
        <f t="shared" si="9"/>
        <v>50</v>
      </c>
      <c r="J44" s="169">
        <f t="shared" si="10"/>
        <v>7.5110552411167415</v>
      </c>
      <c r="K44" s="167">
        <f t="shared" si="7"/>
        <v>8119.4507156471982</v>
      </c>
    </row>
    <row r="45" spans="1:15" x14ac:dyDescent="0.2">
      <c r="A45" s="44">
        <v>4</v>
      </c>
      <c r="B45" s="45"/>
      <c r="C45" s="45"/>
      <c r="D45" s="46" t="s">
        <v>646</v>
      </c>
      <c r="E45" s="46" t="s">
        <v>647</v>
      </c>
      <c r="F45" s="47" t="s">
        <v>648</v>
      </c>
      <c r="G45" s="46">
        <v>5000</v>
      </c>
      <c r="H45" s="168">
        <f t="shared" si="8"/>
        <v>5000</v>
      </c>
      <c r="I45" s="169">
        <f t="shared" si="9"/>
        <v>70.710678118654755</v>
      </c>
      <c r="J45" s="169">
        <f t="shared" si="10"/>
        <v>10.622236189720814</v>
      </c>
      <c r="K45" s="167">
        <f t="shared" si="7"/>
        <v>11482.637321088199</v>
      </c>
    </row>
    <row r="46" spans="1:15" x14ac:dyDescent="0.2">
      <c r="A46" s="44">
        <v>5</v>
      </c>
      <c r="B46" s="45"/>
      <c r="C46" s="45"/>
      <c r="D46" s="46" t="s">
        <v>649</v>
      </c>
      <c r="E46" s="46" t="s">
        <v>650</v>
      </c>
      <c r="F46" s="47" t="s">
        <v>651</v>
      </c>
      <c r="G46" s="46">
        <v>5000</v>
      </c>
      <c r="H46" s="168">
        <f t="shared" si="8"/>
        <v>5000</v>
      </c>
      <c r="I46" s="169">
        <f t="shared" si="9"/>
        <v>70.710678118654755</v>
      </c>
      <c r="J46" s="169">
        <f t="shared" si="10"/>
        <v>10.622236189720814</v>
      </c>
      <c r="K46" s="167">
        <f t="shared" si="7"/>
        <v>11482.637321088199</v>
      </c>
    </row>
    <row r="47" spans="1:15" x14ac:dyDescent="0.2">
      <c r="A47" s="44">
        <v>6</v>
      </c>
      <c r="B47" s="45"/>
      <c r="C47" s="45" t="s">
        <v>609</v>
      </c>
      <c r="D47" s="46" t="s">
        <v>652</v>
      </c>
      <c r="E47" s="46" t="s">
        <v>653</v>
      </c>
      <c r="F47" s="47" t="s">
        <v>654</v>
      </c>
      <c r="G47" s="46">
        <v>5000</v>
      </c>
      <c r="H47" s="168">
        <f t="shared" si="8"/>
        <v>2500</v>
      </c>
      <c r="I47" s="169">
        <f t="shared" si="9"/>
        <v>50</v>
      </c>
      <c r="J47" s="169">
        <f t="shared" si="10"/>
        <v>7.5110552411167415</v>
      </c>
      <c r="K47" s="167">
        <f t="shared" si="7"/>
        <v>8119.4507156471982</v>
      </c>
    </row>
    <row r="48" spans="1:15" x14ac:dyDescent="0.2">
      <c r="A48" s="44">
        <v>7</v>
      </c>
      <c r="B48" s="45"/>
      <c r="C48" s="45"/>
      <c r="D48" s="46" t="s">
        <v>655</v>
      </c>
      <c r="E48" s="46" t="s">
        <v>656</v>
      </c>
      <c r="F48" s="47" t="s">
        <v>657</v>
      </c>
      <c r="G48" s="46">
        <v>5000</v>
      </c>
      <c r="H48" s="168">
        <f t="shared" si="8"/>
        <v>5000</v>
      </c>
      <c r="I48" s="169">
        <f t="shared" si="9"/>
        <v>70.710678118654755</v>
      </c>
      <c r="J48" s="169">
        <f t="shared" si="10"/>
        <v>10.622236189720814</v>
      </c>
      <c r="K48" s="167">
        <f t="shared" si="7"/>
        <v>11482.637321088199</v>
      </c>
    </row>
    <row r="49" spans="1:11" x14ac:dyDescent="0.2">
      <c r="A49" s="44">
        <v>8</v>
      </c>
      <c r="B49" s="45"/>
      <c r="C49" s="45"/>
      <c r="D49" s="46" t="s">
        <v>658</v>
      </c>
      <c r="E49" s="46" t="s">
        <v>659</v>
      </c>
      <c r="F49" s="47" t="s">
        <v>660</v>
      </c>
      <c r="G49" s="46">
        <v>5000</v>
      </c>
      <c r="H49" s="168">
        <f t="shared" si="8"/>
        <v>5000</v>
      </c>
      <c r="I49" s="169">
        <f t="shared" si="9"/>
        <v>70.710678118654755</v>
      </c>
      <c r="J49" s="169">
        <f t="shared" si="10"/>
        <v>10.622236189720814</v>
      </c>
      <c r="K49" s="167">
        <f t="shared" si="7"/>
        <v>11482.637321088199</v>
      </c>
    </row>
    <row r="50" spans="1:11" x14ac:dyDescent="0.2">
      <c r="A50" s="44">
        <v>9</v>
      </c>
      <c r="B50" s="45"/>
      <c r="C50" s="45"/>
      <c r="D50" s="46" t="s">
        <v>661</v>
      </c>
      <c r="E50" s="46" t="s">
        <v>662</v>
      </c>
      <c r="F50" s="47" t="s">
        <v>663</v>
      </c>
      <c r="G50" s="46">
        <v>5000</v>
      </c>
      <c r="H50" s="168">
        <f t="shared" si="8"/>
        <v>5000</v>
      </c>
      <c r="I50" s="169">
        <f t="shared" si="9"/>
        <v>70.710678118654755</v>
      </c>
      <c r="J50" s="169">
        <f t="shared" si="10"/>
        <v>10.622236189720814</v>
      </c>
      <c r="K50" s="167">
        <f t="shared" si="7"/>
        <v>11482.637321088199</v>
      </c>
    </row>
    <row r="51" spans="1:11" x14ac:dyDescent="0.2">
      <c r="A51" s="44">
        <v>10</v>
      </c>
      <c r="B51" s="45"/>
      <c r="C51" s="45"/>
      <c r="D51" s="46" t="s">
        <v>664</v>
      </c>
      <c r="E51" s="46" t="s">
        <v>665</v>
      </c>
      <c r="F51" s="47" t="s">
        <v>666</v>
      </c>
      <c r="G51" s="46">
        <v>5000</v>
      </c>
      <c r="H51" s="168">
        <f t="shared" si="8"/>
        <v>5000</v>
      </c>
      <c r="I51" s="169">
        <f t="shared" si="9"/>
        <v>70.710678118654755</v>
      </c>
      <c r="J51" s="169">
        <f t="shared" si="10"/>
        <v>10.622236189720814</v>
      </c>
      <c r="K51" s="167">
        <f t="shared" si="7"/>
        <v>11482.637321088199</v>
      </c>
    </row>
    <row r="52" spans="1:11" x14ac:dyDescent="0.2">
      <c r="A52" s="171"/>
      <c r="B52" s="172"/>
      <c r="C52" s="172"/>
      <c r="D52" s="173"/>
      <c r="E52" s="173"/>
      <c r="F52" s="174"/>
      <c r="G52" s="175"/>
      <c r="H52" s="175"/>
      <c r="I52" s="175"/>
      <c r="J52" s="175"/>
      <c r="K52" s="92">
        <f>SUM(K42:K51)</f>
        <v>96617.362678911799</v>
      </c>
    </row>
    <row r="53" spans="1:11" x14ac:dyDescent="0.2">
      <c r="A53" s="171"/>
      <c r="B53" s="172"/>
      <c r="C53" s="172"/>
      <c r="D53" s="173"/>
      <c r="E53" s="173"/>
      <c r="F53" s="174"/>
      <c r="G53" s="175"/>
      <c r="H53" s="175"/>
      <c r="I53" s="175"/>
      <c r="J53" s="175"/>
      <c r="K53" s="176"/>
    </row>
    <row r="54" spans="1:11" ht="33.75" x14ac:dyDescent="0.2">
      <c r="A54" s="171"/>
      <c r="B54" s="172"/>
      <c r="C54" s="172"/>
      <c r="D54" s="173"/>
      <c r="E54" s="173"/>
      <c r="F54" s="174"/>
      <c r="G54" s="198" t="s">
        <v>626</v>
      </c>
      <c r="H54" s="198" t="s">
        <v>627</v>
      </c>
      <c r="I54" s="198" t="s">
        <v>628</v>
      </c>
      <c r="J54" s="201"/>
      <c r="K54" s="200" t="s">
        <v>629</v>
      </c>
    </row>
    <row r="55" spans="1:11" x14ac:dyDescent="0.2">
      <c r="A55" s="171"/>
      <c r="B55" s="172"/>
      <c r="C55" s="172"/>
      <c r="D55" s="173"/>
      <c r="E55" s="173"/>
      <c r="F55" s="174"/>
      <c r="G55" s="55">
        <v>50000</v>
      </c>
      <c r="H55" s="55">
        <v>45000</v>
      </c>
      <c r="I55" s="55">
        <v>665.68542494923804</v>
      </c>
      <c r="J55" s="175"/>
      <c r="K55" s="93">
        <f>SUM(K31:K51)</f>
        <v>96617.362678911799</v>
      </c>
    </row>
    <row r="56" spans="1:11" x14ac:dyDescent="0.2">
      <c r="A56" s="244" t="s">
        <v>630</v>
      </c>
      <c r="B56" s="245"/>
      <c r="C56" s="245"/>
      <c r="D56" s="245"/>
      <c r="E56" s="246"/>
      <c r="F56" s="255" t="s">
        <v>750</v>
      </c>
      <c r="G56" s="256"/>
      <c r="H56" s="256"/>
      <c r="I56" s="256"/>
      <c r="J56" s="256"/>
      <c r="K56" s="257"/>
    </row>
    <row r="57" spans="1:11" x14ac:dyDescent="0.2">
      <c r="A57" s="267" t="s">
        <v>631</v>
      </c>
      <c r="B57" s="268"/>
      <c r="C57" s="268"/>
      <c r="D57" s="269"/>
      <c r="E57" s="94">
        <v>700</v>
      </c>
      <c r="F57" s="258"/>
      <c r="G57" s="256"/>
      <c r="H57" s="256"/>
      <c r="I57" s="256"/>
      <c r="J57" s="256"/>
      <c r="K57" s="257"/>
    </row>
    <row r="58" spans="1:11" x14ac:dyDescent="0.2">
      <c r="A58" s="263" t="s">
        <v>632</v>
      </c>
      <c r="B58" s="264"/>
      <c r="C58" s="264"/>
      <c r="D58" s="270"/>
      <c r="E58" s="94">
        <v>5000</v>
      </c>
      <c r="F58" s="258"/>
      <c r="G58" s="256"/>
      <c r="H58" s="256"/>
      <c r="I58" s="256"/>
      <c r="J58" s="256"/>
      <c r="K58" s="257"/>
    </row>
    <row r="59" spans="1:11" x14ac:dyDescent="0.2">
      <c r="A59" s="263" t="s">
        <v>633</v>
      </c>
      <c r="B59" s="264"/>
      <c r="C59" s="264"/>
      <c r="D59" s="270"/>
      <c r="E59" s="94">
        <v>100000</v>
      </c>
      <c r="F59" s="258"/>
      <c r="G59" s="256"/>
      <c r="H59" s="256"/>
      <c r="I59" s="256"/>
      <c r="J59" s="256"/>
      <c r="K59" s="257"/>
    </row>
    <row r="60" spans="1:11" x14ac:dyDescent="0.2">
      <c r="A60" s="263" t="s">
        <v>634</v>
      </c>
      <c r="B60" s="264"/>
      <c r="C60" s="264"/>
      <c r="D60" s="270"/>
      <c r="E60" s="94">
        <v>400</v>
      </c>
      <c r="F60" s="258"/>
      <c r="G60" s="256"/>
      <c r="H60" s="256"/>
      <c r="I60" s="256"/>
      <c r="J60" s="256"/>
      <c r="K60" s="257"/>
    </row>
    <row r="61" spans="1:11" x14ac:dyDescent="0.2">
      <c r="A61" s="263" t="s">
        <v>749</v>
      </c>
      <c r="B61" s="264"/>
      <c r="C61" s="264"/>
      <c r="D61" s="264"/>
      <c r="E61" s="190">
        <f>IF(SUM(COUNT(D42:D51),SUM(E57:E60))&gt;0,SUM(PRODUCT(SUM(SUM(10-COUNTIF(D42:D51,"")),-COUNTIFS(B42:B51,"yes")),80),1090),0)</f>
        <v>1810</v>
      </c>
      <c r="F61" s="256"/>
      <c r="G61" s="256"/>
      <c r="H61" s="256"/>
      <c r="I61" s="256"/>
      <c r="J61" s="256"/>
      <c r="K61" s="257"/>
    </row>
    <row r="62" spans="1:11" x14ac:dyDescent="0.2">
      <c r="A62" s="191"/>
      <c r="B62" s="192"/>
      <c r="C62" s="192"/>
      <c r="D62" s="192"/>
      <c r="E62" s="193"/>
      <c r="F62" s="256"/>
      <c r="G62" s="256"/>
      <c r="H62" s="256"/>
      <c r="I62" s="256"/>
      <c r="J62" s="256"/>
      <c r="K62" s="257"/>
    </row>
    <row r="63" spans="1:11" x14ac:dyDescent="0.2">
      <c r="A63" s="265" t="s">
        <v>635</v>
      </c>
      <c r="B63" s="266"/>
      <c r="C63" s="56"/>
      <c r="D63" s="57"/>
      <c r="E63" s="92">
        <v>108100</v>
      </c>
      <c r="F63" s="258"/>
      <c r="G63" s="256"/>
      <c r="H63" s="256"/>
      <c r="I63" s="256"/>
      <c r="J63" s="256"/>
      <c r="K63" s="257"/>
    </row>
    <row r="64" spans="1:11" x14ac:dyDescent="0.2">
      <c r="A64" s="178"/>
      <c r="B64" s="179"/>
      <c r="C64" s="179"/>
      <c r="D64" s="180"/>
      <c r="E64" s="180"/>
      <c r="F64" s="181"/>
      <c r="G64" s="182"/>
      <c r="H64" s="182"/>
      <c r="I64" s="182"/>
      <c r="J64" s="182"/>
      <c r="K64" s="183"/>
    </row>
  </sheetData>
  <sheetProtection algorithmName="SHA-512" hashValue="HWtNaICF9pAj0E1JABgN613CRYxwNjQyu7G9+mhNvfDhGY4R9F9To7ZmaikFREKT1s41yRCHRcO/N3KXypqwPg==" saltValue="DkCLu0qSUGW2JnLraaAecQ==" spinCount="100000" sheet="1" objects="1" scenarios="1"/>
  <protectedRanges>
    <protectedRange sqref="E29:E32" name="CostofConstruction" securityDescriptor="O:WDG:WDD:(A;;CC;;;WD)"/>
    <protectedRange sqref="B3:G22" name="AssessmentParcel" securityDescriptor="O:WDG:WDD:(A;;CC;;;WD)"/>
  </protectedRanges>
  <mergeCells count="21">
    <mergeCell ref="F56:K63"/>
    <mergeCell ref="A31:D31"/>
    <mergeCell ref="F28:K35"/>
    <mergeCell ref="A61:D61"/>
    <mergeCell ref="A63:B63"/>
    <mergeCell ref="A56:E56"/>
    <mergeCell ref="A57:D57"/>
    <mergeCell ref="A58:D58"/>
    <mergeCell ref="A59:D59"/>
    <mergeCell ref="A60:D60"/>
    <mergeCell ref="A35:B35"/>
    <mergeCell ref="A32:D32"/>
    <mergeCell ref="A33:D33"/>
    <mergeCell ref="A38:J40"/>
    <mergeCell ref="A1:J1"/>
    <mergeCell ref="B24:E26"/>
    <mergeCell ref="A28:E28"/>
    <mergeCell ref="A29:D29"/>
    <mergeCell ref="L29:O33"/>
    <mergeCell ref="M2:R28"/>
    <mergeCell ref="A30:D30"/>
  </mergeCells>
  <dataValidations count="2">
    <dataValidation type="list" allowBlank="1" showInputMessage="1" showErrorMessage="1" sqref="B42:C51" xr:uid="{80D18B96-E5B2-4FB9-A32A-6130E2D3B381}">
      <formula1>"yes,    "</formula1>
    </dataValidation>
    <dataValidation type="list" allowBlank="1" showInputMessage="1" showErrorMessage="1" sqref="B3:C22" xr:uid="{47024E64-F520-441C-BA14-596E3D95E05A}">
      <formula1>"yes,"</formula1>
    </dataValidation>
  </dataValidations>
  <pageMargins left="1" right="1" top="1" bottom="1" header="0.5" footer="0.5"/>
  <pageSetup scale="79" fitToHeight="0" orientation="landscape" horizontalDpi="1200" verticalDpi="1200" r:id="rId1"/>
  <headerFooter>
    <oddHeader>&amp;L&amp;D&amp;RPage &amp;P of &amp;N</oddHeader>
  </headerFooter>
  <ignoredErrors>
    <ignoredError sqref="A3" calculatedColumn="1"/>
  </ignoredErrors>
  <drawing r:id="rId2"/>
  <legacyDrawing r:id="rId3"/>
  <mc:AlternateContent xmlns:mc="http://schemas.openxmlformats.org/markup-compatibility/2006">
    <mc:Choice Requires="x14">
      <controls>
        <mc:AlternateContent xmlns:mc="http://schemas.openxmlformats.org/markup-compatibility/2006">
          <mc:Choice Requires="x14">
            <control shapeId="2049" r:id="rId4" name="Button 1">
              <controlPr defaultSize="0" print="0" autoFill="0" autoPict="0" macro="[0]!AddRow">
                <anchor moveWithCells="1" sizeWithCells="1">
                  <from>
                    <xdr:col>11</xdr:col>
                    <xdr:colOff>133350</xdr:colOff>
                    <xdr:row>19</xdr:row>
                    <xdr:rowOff>47625</xdr:rowOff>
                  </from>
                  <to>
                    <xdr:col>11</xdr:col>
                    <xdr:colOff>1228725</xdr:colOff>
                    <xdr:row>22</xdr:row>
                    <xdr:rowOff>104775</xdr:rowOff>
                  </to>
                </anchor>
              </controlPr>
            </control>
          </mc:Choice>
        </mc:AlternateContent>
        <mc:AlternateContent xmlns:mc="http://schemas.openxmlformats.org/markup-compatibility/2006">
          <mc:Choice Requires="x14">
            <control shapeId="2052" r:id="rId5" name="Button 4">
              <controlPr defaultSize="0" print="0" autoFill="0" autoPict="0" macro="[0]!DeleteRow">
                <anchor moveWithCells="1" sizeWithCells="1">
                  <from>
                    <xdr:col>11</xdr:col>
                    <xdr:colOff>142875</xdr:colOff>
                    <xdr:row>23</xdr:row>
                    <xdr:rowOff>38100</xdr:rowOff>
                  </from>
                  <to>
                    <xdr:col>11</xdr:col>
                    <xdr:colOff>1228725</xdr:colOff>
                    <xdr:row>25</xdr:row>
                    <xdr:rowOff>28575</xdr:rowOff>
                  </to>
                </anchor>
              </controlPr>
            </control>
          </mc:Choice>
        </mc:AlternateContent>
        <mc:AlternateContent xmlns:mc="http://schemas.openxmlformats.org/markup-compatibility/2006">
          <mc:Choice Requires="x14">
            <control shapeId="2053" r:id="rId6" name="Button 5">
              <controlPr defaultSize="0" print="0" autoFill="0" autoPict="0" macro="[0]!Print_ParcelRoll">
                <anchor moveWithCells="1" sizeWithCells="1">
                  <from>
                    <xdr:col>11</xdr:col>
                    <xdr:colOff>133350</xdr:colOff>
                    <xdr:row>11</xdr:row>
                    <xdr:rowOff>95250</xdr:rowOff>
                  </from>
                  <to>
                    <xdr:col>11</xdr:col>
                    <xdr:colOff>1228725</xdr:colOff>
                    <xdr:row>14</xdr:row>
                    <xdr:rowOff>104775</xdr:rowOff>
                  </to>
                </anchor>
              </controlPr>
            </control>
          </mc:Choice>
        </mc:AlternateContent>
        <mc:AlternateContent xmlns:mc="http://schemas.openxmlformats.org/markup-compatibility/2006">
          <mc:Choice Requires="x14">
            <control shapeId="2054" r:id="rId7" name="Button 6">
              <controlPr defaultSize="0" print="0" autoFill="0" autoPict="0" macro="[0]!Print_ParcelRollPage1">
                <anchor moveWithCells="1" sizeWithCells="1">
                  <from>
                    <xdr:col>11</xdr:col>
                    <xdr:colOff>133350</xdr:colOff>
                    <xdr:row>15</xdr:row>
                    <xdr:rowOff>66675</xdr:rowOff>
                  </from>
                  <to>
                    <xdr:col>11</xdr:col>
                    <xdr:colOff>1228725</xdr:colOff>
                    <xdr:row>18</xdr:row>
                    <xdr:rowOff>76200</xdr:rowOff>
                  </to>
                </anchor>
              </controlPr>
            </control>
          </mc:Choice>
        </mc:AlternateContent>
      </controls>
    </mc:Choice>
  </mc:AlternateContent>
  <tableParts count="1">
    <tablePart r:id="rId8"/>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5D11E3-318E-4231-96EC-2CD515610F7C}">
  <sheetPr codeName="Sheet4"/>
  <dimension ref="A1:K3"/>
  <sheetViews>
    <sheetView workbookViewId="0">
      <selection sqref="A1:K1"/>
    </sheetView>
  </sheetViews>
  <sheetFormatPr defaultRowHeight="12.75" x14ac:dyDescent="0.2"/>
  <cols>
    <col min="2" max="2" width="12.42578125" customWidth="1"/>
    <col min="4" max="4" width="14.28515625" customWidth="1"/>
    <col min="5" max="5" width="32.28515625" customWidth="1"/>
  </cols>
  <sheetData>
    <row r="1" spans="1:11" ht="18.75" x14ac:dyDescent="0.3">
      <c r="A1" s="278" t="s">
        <v>610</v>
      </c>
      <c r="B1" s="278"/>
      <c r="C1" s="278"/>
      <c r="D1" s="278"/>
      <c r="E1" s="278"/>
      <c r="F1" s="278"/>
      <c r="G1" s="278"/>
      <c r="H1" s="278"/>
      <c r="I1" s="278"/>
      <c r="J1" s="278"/>
      <c r="K1" s="278"/>
    </row>
    <row r="2" spans="1:11" ht="22.5" x14ac:dyDescent="0.2">
      <c r="A2" s="30" t="s">
        <v>611</v>
      </c>
      <c r="B2" s="31" t="s">
        <v>612</v>
      </c>
      <c r="C2" s="32" t="s">
        <v>613</v>
      </c>
      <c r="D2" s="33" t="s">
        <v>614</v>
      </c>
      <c r="E2" s="34" t="s">
        <v>615</v>
      </c>
      <c r="F2" s="35"/>
      <c r="G2" s="35"/>
      <c r="H2" s="35"/>
      <c r="I2" s="35"/>
      <c r="J2" s="35"/>
      <c r="K2" s="35"/>
    </row>
    <row r="3" spans="1:11" x14ac:dyDescent="0.2">
      <c r="A3" s="36">
        <v>1</v>
      </c>
    </row>
  </sheetData>
  <mergeCells count="1">
    <mergeCell ref="A1:K1"/>
  </mergeCells>
  <dataValidations count="1">
    <dataValidation type="list" allowBlank="1" showInputMessage="1" showErrorMessage="1" sqref="C3:C20" xr:uid="{11D3671F-8A99-4986-81D7-C8775E3287B7}">
      <formula1>"yes, "</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K407"/>
  <sheetViews>
    <sheetView workbookViewId="0"/>
  </sheetViews>
  <sheetFormatPr defaultRowHeight="12.75" x14ac:dyDescent="0.2"/>
  <cols>
    <col min="1" max="1" width="10.28515625" style="23" customWidth="1"/>
    <col min="2" max="2" width="64.5703125" style="7" customWidth="1"/>
    <col min="3" max="3" width="8.28515625" style="23" customWidth="1"/>
    <col min="4" max="4" width="11.42578125" style="28" customWidth="1"/>
    <col min="11" max="11" width="8.28515625" style="23" customWidth="1"/>
  </cols>
  <sheetData>
    <row r="1" spans="1:11" s="20" customFormat="1" ht="15" customHeight="1" x14ac:dyDescent="0.2">
      <c r="A1" s="21" t="s">
        <v>410</v>
      </c>
      <c r="B1" s="19" t="s">
        <v>411</v>
      </c>
      <c r="C1" s="21" t="s">
        <v>412</v>
      </c>
      <c r="D1" s="22" t="s">
        <v>550</v>
      </c>
      <c r="K1" s="21" t="s">
        <v>412</v>
      </c>
    </row>
    <row r="2" spans="1:11" s="6" customFormat="1" ht="15" customHeight="1" x14ac:dyDescent="0.2">
      <c r="A2" s="21"/>
      <c r="B2" s="11"/>
      <c r="C2" s="23"/>
      <c r="D2" s="24"/>
      <c r="K2" s="23"/>
    </row>
    <row r="3" spans="1:11" ht="15" customHeight="1" x14ac:dyDescent="0.2">
      <c r="A3" s="23">
        <v>110005</v>
      </c>
      <c r="B3" s="8" t="s">
        <v>2</v>
      </c>
      <c r="C3" s="25" t="s">
        <v>3</v>
      </c>
      <c r="D3" s="26"/>
      <c r="G3" s="3"/>
      <c r="K3" s="25" t="s">
        <v>49</v>
      </c>
    </row>
    <row r="4" spans="1:11" ht="15" customHeight="1" x14ac:dyDescent="0.2">
      <c r="A4" s="23">
        <v>110020</v>
      </c>
      <c r="B4" s="8" t="s">
        <v>414</v>
      </c>
      <c r="C4" s="25" t="s">
        <v>1</v>
      </c>
      <c r="D4" s="26">
        <v>65</v>
      </c>
      <c r="G4" s="3"/>
      <c r="K4" s="25" t="s">
        <v>20</v>
      </c>
    </row>
    <row r="5" spans="1:11" ht="15" customHeight="1" x14ac:dyDescent="0.2">
      <c r="A5" s="23">
        <v>201005</v>
      </c>
      <c r="B5" s="8" t="s">
        <v>4</v>
      </c>
      <c r="C5" s="25" t="s">
        <v>0</v>
      </c>
      <c r="D5" s="26">
        <v>1</v>
      </c>
      <c r="G5" s="3"/>
      <c r="K5" s="25" t="s">
        <v>1</v>
      </c>
    </row>
    <row r="6" spans="1:11" ht="15" customHeight="1" x14ac:dyDescent="0.2">
      <c r="A6" s="23">
        <v>201010</v>
      </c>
      <c r="B6" s="8" t="s">
        <v>4</v>
      </c>
      <c r="C6" s="25" t="s">
        <v>3</v>
      </c>
      <c r="D6" s="26"/>
      <c r="G6" s="3"/>
      <c r="K6" s="25" t="s">
        <v>10</v>
      </c>
    </row>
    <row r="7" spans="1:11" ht="15" customHeight="1" x14ac:dyDescent="0.2">
      <c r="A7" s="23">
        <v>201020</v>
      </c>
      <c r="B7" s="8" t="s">
        <v>404</v>
      </c>
      <c r="C7" s="25" t="s">
        <v>0</v>
      </c>
      <c r="D7" s="26">
        <v>0.5</v>
      </c>
      <c r="G7" s="3"/>
      <c r="K7" s="25" t="s">
        <v>3</v>
      </c>
    </row>
    <row r="8" spans="1:11" ht="15" customHeight="1" x14ac:dyDescent="0.2">
      <c r="A8" s="23">
        <v>201025</v>
      </c>
      <c r="B8" s="8" t="s">
        <v>404</v>
      </c>
      <c r="C8" s="25" t="s">
        <v>3</v>
      </c>
      <c r="D8" s="26"/>
      <c r="G8" s="3"/>
      <c r="K8" s="25" t="s">
        <v>0</v>
      </c>
    </row>
    <row r="9" spans="1:11" ht="15" customHeight="1" x14ac:dyDescent="0.2">
      <c r="A9" s="23">
        <v>201030</v>
      </c>
      <c r="B9" s="8" t="s">
        <v>405</v>
      </c>
      <c r="C9" s="25" t="s">
        <v>0</v>
      </c>
      <c r="D9" s="26">
        <v>0.5</v>
      </c>
      <c r="G9" s="3"/>
      <c r="K9" s="25" t="s">
        <v>7</v>
      </c>
    </row>
    <row r="10" spans="1:11" ht="15" customHeight="1" x14ac:dyDescent="0.2">
      <c r="A10" s="23">
        <v>201035</v>
      </c>
      <c r="B10" s="8" t="s">
        <v>405</v>
      </c>
      <c r="C10" s="25" t="s">
        <v>3</v>
      </c>
      <c r="D10" s="26"/>
      <c r="G10" s="3"/>
      <c r="K10" s="23" t="s">
        <v>51</v>
      </c>
    </row>
    <row r="11" spans="1:11" ht="15" customHeight="1" x14ac:dyDescent="0.2">
      <c r="A11" s="23">
        <v>202015</v>
      </c>
      <c r="B11" s="8" t="s">
        <v>6</v>
      </c>
      <c r="C11" s="25" t="s">
        <v>0</v>
      </c>
      <c r="D11" s="26">
        <v>9</v>
      </c>
      <c r="G11" s="3"/>
      <c r="K11" s="25" t="s">
        <v>101</v>
      </c>
    </row>
    <row r="12" spans="1:11" ht="15" customHeight="1" x14ac:dyDescent="0.2">
      <c r="A12" s="23">
        <v>202025</v>
      </c>
      <c r="B12" s="8" t="s">
        <v>444</v>
      </c>
      <c r="C12" s="25" t="s">
        <v>7</v>
      </c>
      <c r="D12" s="26">
        <v>16</v>
      </c>
      <c r="G12" s="3"/>
      <c r="K12" s="25"/>
    </row>
    <row r="13" spans="1:11" ht="15" customHeight="1" x14ac:dyDescent="0.2">
      <c r="A13" s="100">
        <v>202030</v>
      </c>
      <c r="B13" s="8" t="s">
        <v>448</v>
      </c>
      <c r="C13" s="25" t="s">
        <v>7</v>
      </c>
      <c r="D13" s="26">
        <v>20</v>
      </c>
      <c r="G13" s="3"/>
    </row>
    <row r="14" spans="1:11" ht="15" customHeight="1" x14ac:dyDescent="0.2">
      <c r="A14" s="23">
        <v>202035</v>
      </c>
      <c r="B14" s="4" t="s">
        <v>589</v>
      </c>
      <c r="C14" s="25" t="s">
        <v>7</v>
      </c>
      <c r="D14" s="26">
        <v>15</v>
      </c>
      <c r="G14" s="3"/>
    </row>
    <row r="15" spans="1:11" ht="15" customHeight="1" x14ac:dyDescent="0.2">
      <c r="A15" s="23">
        <v>202045</v>
      </c>
      <c r="B15" s="8" t="s">
        <v>8</v>
      </c>
      <c r="C15" s="25" t="s">
        <v>7</v>
      </c>
      <c r="D15" s="26">
        <v>28</v>
      </c>
      <c r="G15" s="3"/>
    </row>
    <row r="16" spans="1:11" s="6" customFormat="1" ht="15" customHeight="1" x14ac:dyDescent="0.2">
      <c r="A16" s="101">
        <v>202062</v>
      </c>
      <c r="B16" s="9" t="s">
        <v>442</v>
      </c>
      <c r="C16" s="27" t="s">
        <v>7</v>
      </c>
      <c r="D16" s="26">
        <v>35</v>
      </c>
      <c r="G16" s="16"/>
      <c r="K16" s="23"/>
    </row>
    <row r="17" spans="1:11" s="6" customFormat="1" ht="15" customHeight="1" x14ac:dyDescent="0.2">
      <c r="A17" s="101">
        <v>202064</v>
      </c>
      <c r="B17" s="9" t="s">
        <v>443</v>
      </c>
      <c r="C17" s="27" t="s">
        <v>7</v>
      </c>
      <c r="D17" s="26">
        <v>35</v>
      </c>
      <c r="G17" s="16"/>
      <c r="K17" s="23"/>
    </row>
    <row r="18" spans="1:11" s="6" customFormat="1" ht="15" customHeight="1" x14ac:dyDescent="0.2">
      <c r="A18" s="101">
        <v>202066</v>
      </c>
      <c r="B18" s="9" t="s">
        <v>441</v>
      </c>
      <c r="C18" s="27" t="s">
        <v>7</v>
      </c>
      <c r="D18" s="26">
        <v>30</v>
      </c>
      <c r="G18" s="16"/>
      <c r="K18" s="23"/>
    </row>
    <row r="19" spans="1:11" ht="15" customHeight="1" x14ac:dyDescent="0.2">
      <c r="A19" s="23">
        <v>202125</v>
      </c>
      <c r="B19" s="8" t="s">
        <v>9</v>
      </c>
      <c r="C19" s="25" t="s">
        <v>10</v>
      </c>
      <c r="D19" s="26">
        <v>15</v>
      </c>
      <c r="G19" s="3"/>
    </row>
    <row r="20" spans="1:11" ht="15" customHeight="1" x14ac:dyDescent="0.2">
      <c r="A20" s="23">
        <v>202130</v>
      </c>
      <c r="B20" s="4" t="s">
        <v>11</v>
      </c>
      <c r="C20" s="25" t="s">
        <v>10</v>
      </c>
      <c r="D20" s="26">
        <v>15</v>
      </c>
      <c r="G20" s="3"/>
    </row>
    <row r="21" spans="1:11" ht="15" customHeight="1" x14ac:dyDescent="0.2">
      <c r="A21" s="23">
        <v>202135</v>
      </c>
      <c r="B21" s="10" t="s">
        <v>12</v>
      </c>
      <c r="C21" s="25" t="s">
        <v>10</v>
      </c>
      <c r="D21" s="26">
        <v>8</v>
      </c>
      <c r="G21" s="3"/>
    </row>
    <row r="22" spans="1:11" ht="15" customHeight="1" x14ac:dyDescent="0.2">
      <c r="A22" s="23">
        <v>202140</v>
      </c>
      <c r="B22" s="10" t="s">
        <v>13</v>
      </c>
      <c r="C22" s="25" t="s">
        <v>10</v>
      </c>
      <c r="D22" s="26">
        <v>12</v>
      </c>
      <c r="G22" s="3"/>
    </row>
    <row r="23" spans="1:11" ht="15" customHeight="1" x14ac:dyDescent="0.2">
      <c r="A23" s="23">
        <v>202145</v>
      </c>
      <c r="B23" s="8" t="s">
        <v>14</v>
      </c>
      <c r="C23" s="25" t="s">
        <v>10</v>
      </c>
      <c r="D23" s="26">
        <v>11</v>
      </c>
      <c r="G23" s="3"/>
    </row>
    <row r="24" spans="1:11" ht="15" customHeight="1" x14ac:dyDescent="0.2">
      <c r="A24" s="100">
        <v>202155</v>
      </c>
      <c r="B24" s="8" t="s">
        <v>15</v>
      </c>
      <c r="C24" s="25" t="s">
        <v>10</v>
      </c>
      <c r="D24" s="26">
        <v>17</v>
      </c>
      <c r="G24" s="3"/>
    </row>
    <row r="25" spans="1:11" ht="15" customHeight="1" x14ac:dyDescent="0.2">
      <c r="A25" s="23">
        <v>202165</v>
      </c>
      <c r="B25" s="4" t="s">
        <v>16</v>
      </c>
      <c r="C25" s="25" t="s">
        <v>10</v>
      </c>
      <c r="D25" s="26">
        <v>10</v>
      </c>
      <c r="G25" s="3"/>
    </row>
    <row r="26" spans="1:11" ht="15" customHeight="1" x14ac:dyDescent="0.2">
      <c r="A26" s="23">
        <v>202170</v>
      </c>
      <c r="B26" s="4" t="s">
        <v>17</v>
      </c>
      <c r="C26" s="25" t="s">
        <v>10</v>
      </c>
      <c r="D26" s="26">
        <v>6</v>
      </c>
      <c r="G26" s="5"/>
    </row>
    <row r="27" spans="1:11" ht="15" customHeight="1" x14ac:dyDescent="0.2">
      <c r="A27" s="23">
        <v>202180</v>
      </c>
      <c r="B27" s="8" t="s">
        <v>415</v>
      </c>
      <c r="C27" s="25" t="s">
        <v>10</v>
      </c>
      <c r="D27" s="26">
        <v>1</v>
      </c>
      <c r="G27" s="3"/>
    </row>
    <row r="28" spans="1:11" ht="15" customHeight="1" x14ac:dyDescent="0.2">
      <c r="A28" s="23">
        <v>202190</v>
      </c>
      <c r="B28" s="4" t="s">
        <v>18</v>
      </c>
      <c r="C28" s="25" t="s">
        <v>10</v>
      </c>
      <c r="D28" s="26">
        <v>17</v>
      </c>
      <c r="G28" s="3"/>
    </row>
    <row r="29" spans="1:11" ht="15" customHeight="1" x14ac:dyDescent="0.2">
      <c r="A29" s="23">
        <v>202200</v>
      </c>
      <c r="B29" s="4" t="s">
        <v>440</v>
      </c>
      <c r="C29" s="25" t="s">
        <v>10</v>
      </c>
      <c r="D29" s="26">
        <v>1.5</v>
      </c>
      <c r="G29" s="3"/>
    </row>
    <row r="30" spans="1:11" ht="15" customHeight="1" x14ac:dyDescent="0.2">
      <c r="A30" s="23">
        <v>202250</v>
      </c>
      <c r="B30" s="4" t="s">
        <v>19</v>
      </c>
      <c r="C30" s="25" t="s">
        <v>20</v>
      </c>
      <c r="D30" s="26">
        <v>100</v>
      </c>
      <c r="G30" s="3"/>
    </row>
    <row r="31" spans="1:11" ht="15" customHeight="1" x14ac:dyDescent="0.2">
      <c r="A31" s="23">
        <v>202270</v>
      </c>
      <c r="B31" s="4" t="s">
        <v>21</v>
      </c>
      <c r="C31" s="25" t="s">
        <v>20</v>
      </c>
      <c r="D31" s="26">
        <v>250</v>
      </c>
      <c r="G31" s="3"/>
    </row>
    <row r="32" spans="1:11" ht="15" customHeight="1" x14ac:dyDescent="0.2">
      <c r="A32" s="23">
        <v>202275</v>
      </c>
      <c r="B32" s="10" t="s">
        <v>22</v>
      </c>
      <c r="C32" s="25" t="s">
        <v>20</v>
      </c>
      <c r="D32" s="26">
        <v>150</v>
      </c>
      <c r="G32" s="3"/>
    </row>
    <row r="33" spans="1:11" ht="15" customHeight="1" x14ac:dyDescent="0.2">
      <c r="A33" s="23">
        <v>202305</v>
      </c>
      <c r="B33" s="10" t="s">
        <v>449</v>
      </c>
      <c r="C33" s="25" t="s">
        <v>20</v>
      </c>
      <c r="D33" s="26">
        <v>1000</v>
      </c>
      <c r="G33" s="3"/>
    </row>
    <row r="34" spans="1:11" s="2" customFormat="1" ht="15" customHeight="1" x14ac:dyDescent="0.2">
      <c r="A34" s="23">
        <v>202325</v>
      </c>
      <c r="B34" s="4" t="s">
        <v>23</v>
      </c>
      <c r="C34" s="25" t="s">
        <v>20</v>
      </c>
      <c r="D34" s="26">
        <v>400</v>
      </c>
      <c r="G34" s="3"/>
      <c r="K34" s="23"/>
    </row>
    <row r="35" spans="1:11" ht="15" customHeight="1" x14ac:dyDescent="0.2">
      <c r="A35" s="23">
        <v>202330</v>
      </c>
      <c r="B35" s="4" t="s">
        <v>25</v>
      </c>
      <c r="C35" s="25" t="s">
        <v>20</v>
      </c>
      <c r="D35" s="26">
        <v>110</v>
      </c>
      <c r="G35" s="3"/>
    </row>
    <row r="36" spans="1:11" ht="15" customHeight="1" x14ac:dyDescent="0.2">
      <c r="A36" s="100">
        <v>202335</v>
      </c>
      <c r="B36" s="4" t="s">
        <v>26</v>
      </c>
      <c r="C36" s="25" t="s">
        <v>20</v>
      </c>
      <c r="D36" s="26">
        <v>800</v>
      </c>
      <c r="G36" s="3"/>
    </row>
    <row r="37" spans="1:11" ht="15" customHeight="1" x14ac:dyDescent="0.2">
      <c r="A37" s="23">
        <v>202340</v>
      </c>
      <c r="B37" s="8" t="s">
        <v>27</v>
      </c>
      <c r="C37" s="25" t="s">
        <v>20</v>
      </c>
      <c r="D37" s="26">
        <v>240</v>
      </c>
      <c r="G37" s="3"/>
    </row>
    <row r="38" spans="1:11" ht="15" customHeight="1" x14ac:dyDescent="0.2">
      <c r="A38" s="23">
        <v>202355</v>
      </c>
      <c r="B38" s="8" t="s">
        <v>447</v>
      </c>
      <c r="C38" s="25" t="s">
        <v>20</v>
      </c>
      <c r="D38" s="26">
        <v>600</v>
      </c>
      <c r="G38" s="3"/>
    </row>
    <row r="39" spans="1:11" ht="15" customHeight="1" x14ac:dyDescent="0.2">
      <c r="A39" s="23">
        <v>202365</v>
      </c>
      <c r="B39" s="8" t="s">
        <v>416</v>
      </c>
      <c r="C39" s="25" t="s">
        <v>20</v>
      </c>
      <c r="D39" s="26">
        <v>50</v>
      </c>
      <c r="G39" s="3"/>
    </row>
    <row r="40" spans="1:11" ht="15" customHeight="1" x14ac:dyDescent="0.2">
      <c r="A40" s="23">
        <v>202395</v>
      </c>
      <c r="B40" s="8" t="s">
        <v>32</v>
      </c>
      <c r="C40" s="25" t="s">
        <v>20</v>
      </c>
      <c r="D40" s="26">
        <v>450</v>
      </c>
      <c r="G40" s="3"/>
    </row>
    <row r="41" spans="1:11" ht="15" customHeight="1" x14ac:dyDescent="0.2">
      <c r="A41" s="23">
        <v>202400</v>
      </c>
      <c r="B41" s="4" t="s">
        <v>33</v>
      </c>
      <c r="C41" s="25" t="s">
        <v>20</v>
      </c>
      <c r="D41" s="26">
        <v>100</v>
      </c>
      <c r="G41" s="3"/>
    </row>
    <row r="42" spans="1:11" ht="15" customHeight="1" x14ac:dyDescent="0.2">
      <c r="A42" s="23">
        <v>202405</v>
      </c>
      <c r="B42" s="4" t="s">
        <v>34</v>
      </c>
      <c r="C42" s="25" t="s">
        <v>20</v>
      </c>
      <c r="D42" s="26">
        <v>100</v>
      </c>
      <c r="G42" s="3"/>
    </row>
    <row r="43" spans="1:11" ht="15" customHeight="1" x14ac:dyDescent="0.2">
      <c r="A43" s="23">
        <v>202410</v>
      </c>
      <c r="B43" s="4" t="s">
        <v>35</v>
      </c>
      <c r="C43" s="25" t="s">
        <v>20</v>
      </c>
      <c r="D43" s="26">
        <v>150</v>
      </c>
      <c r="G43" s="3"/>
    </row>
    <row r="44" spans="1:11" ht="15" customHeight="1" x14ac:dyDescent="0.2">
      <c r="A44" s="23">
        <v>202415</v>
      </c>
      <c r="B44" s="4" t="s">
        <v>36</v>
      </c>
      <c r="C44" s="25" t="s">
        <v>20</v>
      </c>
      <c r="D44" s="26">
        <v>100</v>
      </c>
      <c r="G44" s="3"/>
    </row>
    <row r="45" spans="1:11" ht="15" customHeight="1" x14ac:dyDescent="0.2">
      <c r="A45" s="23">
        <v>202420</v>
      </c>
      <c r="B45" s="4" t="s">
        <v>37</v>
      </c>
      <c r="C45" s="25" t="s">
        <v>20</v>
      </c>
      <c r="D45" s="26">
        <v>100</v>
      </c>
      <c r="G45" s="3"/>
    </row>
    <row r="46" spans="1:11" ht="15" customHeight="1" x14ac:dyDescent="0.2">
      <c r="A46" s="23">
        <v>202425</v>
      </c>
      <c r="B46" s="4" t="s">
        <v>38</v>
      </c>
      <c r="C46" s="25" t="s">
        <v>20</v>
      </c>
      <c r="D46" s="26">
        <v>100</v>
      </c>
      <c r="G46" s="3"/>
    </row>
    <row r="47" spans="1:11" ht="15" customHeight="1" x14ac:dyDescent="0.2">
      <c r="A47" s="23">
        <v>202430</v>
      </c>
      <c r="B47" s="4" t="s">
        <v>39</v>
      </c>
      <c r="C47" s="25" t="s">
        <v>20</v>
      </c>
      <c r="D47" s="26">
        <v>100</v>
      </c>
      <c r="G47" s="3"/>
    </row>
    <row r="48" spans="1:11" ht="15" customHeight="1" x14ac:dyDescent="0.2">
      <c r="A48" s="23">
        <v>202435</v>
      </c>
      <c r="B48" s="4" t="s">
        <v>40</v>
      </c>
      <c r="C48" s="25" t="s">
        <v>20</v>
      </c>
      <c r="D48" s="26">
        <v>100</v>
      </c>
      <c r="G48" s="3"/>
    </row>
    <row r="49" spans="1:7" ht="15" customHeight="1" x14ac:dyDescent="0.2">
      <c r="A49" s="23">
        <v>202445</v>
      </c>
      <c r="B49" s="4" t="s">
        <v>41</v>
      </c>
      <c r="C49" s="25" t="s">
        <v>20</v>
      </c>
      <c r="D49" s="26">
        <v>200</v>
      </c>
      <c r="G49" s="3"/>
    </row>
    <row r="50" spans="1:7" ht="15" customHeight="1" x14ac:dyDescent="0.2">
      <c r="A50" s="23">
        <v>202450</v>
      </c>
      <c r="B50" s="4" t="s">
        <v>42</v>
      </c>
      <c r="C50" s="25" t="s">
        <v>20</v>
      </c>
      <c r="D50" s="26">
        <v>100</v>
      </c>
      <c r="G50" s="3"/>
    </row>
    <row r="51" spans="1:7" ht="15" customHeight="1" x14ac:dyDescent="0.2">
      <c r="A51" s="23">
        <v>202455</v>
      </c>
      <c r="B51" s="4" t="s">
        <v>445</v>
      </c>
      <c r="C51" s="25" t="s">
        <v>20</v>
      </c>
      <c r="D51" s="26">
        <v>50</v>
      </c>
      <c r="G51" s="3"/>
    </row>
    <row r="52" spans="1:7" ht="15" customHeight="1" x14ac:dyDescent="0.2">
      <c r="A52" s="23">
        <v>202480</v>
      </c>
      <c r="B52" s="8" t="s">
        <v>43</v>
      </c>
      <c r="C52" s="25" t="s">
        <v>20</v>
      </c>
      <c r="D52" s="26">
        <v>500</v>
      </c>
      <c r="G52" s="3"/>
    </row>
    <row r="53" spans="1:7" ht="15" customHeight="1" x14ac:dyDescent="0.2">
      <c r="A53" s="23">
        <v>202500</v>
      </c>
      <c r="B53" s="4" t="s">
        <v>24</v>
      </c>
      <c r="C53" s="25" t="s">
        <v>20</v>
      </c>
      <c r="D53" s="26">
        <v>150</v>
      </c>
      <c r="G53" s="3"/>
    </row>
    <row r="54" spans="1:7" ht="15" customHeight="1" x14ac:dyDescent="0.2">
      <c r="A54" s="23">
        <v>202505</v>
      </c>
      <c r="B54" s="8" t="s">
        <v>44</v>
      </c>
      <c r="C54" s="25" t="s">
        <v>20</v>
      </c>
      <c r="D54" s="26">
        <v>800</v>
      </c>
      <c r="G54" s="3"/>
    </row>
    <row r="55" spans="1:7" ht="15" customHeight="1" x14ac:dyDescent="0.2">
      <c r="A55" s="100">
        <v>202750</v>
      </c>
      <c r="B55" s="8" t="s">
        <v>446</v>
      </c>
      <c r="C55" s="25" t="s">
        <v>10</v>
      </c>
      <c r="D55" s="26">
        <v>2.5</v>
      </c>
      <c r="G55" s="3"/>
    </row>
    <row r="56" spans="1:7" ht="15" customHeight="1" x14ac:dyDescent="0.2">
      <c r="A56" s="23">
        <v>202767</v>
      </c>
      <c r="B56" s="8" t="s">
        <v>418</v>
      </c>
      <c r="C56" s="25" t="s">
        <v>10</v>
      </c>
      <c r="D56" s="26">
        <v>5</v>
      </c>
      <c r="G56" s="3"/>
    </row>
    <row r="57" spans="1:7" ht="15" customHeight="1" x14ac:dyDescent="0.2">
      <c r="A57" s="23">
        <v>202770</v>
      </c>
      <c r="B57" s="8" t="s">
        <v>417</v>
      </c>
      <c r="C57" s="25" t="s">
        <v>10</v>
      </c>
      <c r="D57" s="26">
        <v>5</v>
      </c>
      <c r="G57" s="3"/>
    </row>
    <row r="58" spans="1:7" ht="15" customHeight="1" x14ac:dyDescent="0.2">
      <c r="A58" s="23">
        <v>202805</v>
      </c>
      <c r="B58" s="8" t="s">
        <v>45</v>
      </c>
      <c r="C58" s="25" t="s">
        <v>20</v>
      </c>
      <c r="D58" s="26">
        <v>300</v>
      </c>
      <c r="G58" s="3"/>
    </row>
    <row r="59" spans="1:7" ht="15" customHeight="1" x14ac:dyDescent="0.2">
      <c r="A59" s="23">
        <v>202812</v>
      </c>
      <c r="B59" s="4" t="s">
        <v>451</v>
      </c>
      <c r="C59" s="25" t="s">
        <v>20</v>
      </c>
      <c r="D59" s="26">
        <v>500</v>
      </c>
      <c r="G59" s="3"/>
    </row>
    <row r="60" spans="1:7" ht="15" customHeight="1" x14ac:dyDescent="0.2">
      <c r="A60" s="23">
        <v>202815</v>
      </c>
      <c r="B60" s="8" t="s">
        <v>46</v>
      </c>
      <c r="C60" s="25" t="s">
        <v>20</v>
      </c>
      <c r="D60" s="26">
        <v>200</v>
      </c>
      <c r="G60" s="3"/>
    </row>
    <row r="61" spans="1:7" ht="15" customHeight="1" x14ac:dyDescent="0.2">
      <c r="A61" s="23">
        <v>202820</v>
      </c>
      <c r="B61" s="8" t="s">
        <v>450</v>
      </c>
      <c r="C61" s="25" t="s">
        <v>20</v>
      </c>
      <c r="D61" s="26">
        <v>600</v>
      </c>
      <c r="G61" s="3"/>
    </row>
    <row r="62" spans="1:7" ht="15" customHeight="1" x14ac:dyDescent="0.2">
      <c r="A62" s="23">
        <v>202825</v>
      </c>
      <c r="B62" s="8" t="s">
        <v>47</v>
      </c>
      <c r="C62" s="25" t="s">
        <v>20</v>
      </c>
      <c r="D62" s="26">
        <v>400</v>
      </c>
      <c r="G62" s="3"/>
    </row>
    <row r="63" spans="1:7" ht="15" customHeight="1" x14ac:dyDescent="0.2">
      <c r="A63" s="23">
        <v>202850</v>
      </c>
      <c r="B63" s="8" t="s">
        <v>48</v>
      </c>
      <c r="C63" s="25" t="s">
        <v>10</v>
      </c>
      <c r="D63" s="26">
        <v>22</v>
      </c>
      <c r="G63" s="3"/>
    </row>
    <row r="64" spans="1:7" ht="15" customHeight="1" x14ac:dyDescent="0.2">
      <c r="A64" s="23">
        <v>204005</v>
      </c>
      <c r="B64" s="4" t="s">
        <v>590</v>
      </c>
      <c r="C64" s="25" t="s">
        <v>49</v>
      </c>
      <c r="D64" s="26">
        <v>28</v>
      </c>
      <c r="G64" s="3"/>
    </row>
    <row r="65" spans="1:7" ht="15" customHeight="1" x14ac:dyDescent="0.2">
      <c r="A65" s="23">
        <v>204010</v>
      </c>
      <c r="B65" s="8" t="s">
        <v>406</v>
      </c>
      <c r="C65" s="25" t="s">
        <v>49</v>
      </c>
      <c r="D65" s="26">
        <v>85</v>
      </c>
      <c r="G65" s="3"/>
    </row>
    <row r="66" spans="1:7" ht="15" customHeight="1" x14ac:dyDescent="0.2">
      <c r="A66" s="23">
        <v>204020</v>
      </c>
      <c r="B66" s="7" t="s">
        <v>55</v>
      </c>
      <c r="C66" s="23" t="s">
        <v>49</v>
      </c>
      <c r="D66" s="28">
        <v>42</v>
      </c>
      <c r="G66" s="13"/>
    </row>
    <row r="67" spans="1:7" ht="15" customHeight="1" x14ac:dyDescent="0.2">
      <c r="A67" s="23">
        <v>204025</v>
      </c>
      <c r="B67" s="8" t="s">
        <v>292</v>
      </c>
      <c r="C67" s="25" t="s">
        <v>49</v>
      </c>
      <c r="D67" s="26">
        <v>30</v>
      </c>
      <c r="G67" s="3"/>
    </row>
    <row r="68" spans="1:7" ht="15" customHeight="1" x14ac:dyDescent="0.2">
      <c r="A68" s="23">
        <v>204030</v>
      </c>
      <c r="B68" s="8" t="s">
        <v>419</v>
      </c>
      <c r="C68" s="25" t="s">
        <v>49</v>
      </c>
      <c r="D68" s="26">
        <v>10</v>
      </c>
      <c r="G68" s="3"/>
    </row>
    <row r="69" spans="1:7" ht="15" customHeight="1" x14ac:dyDescent="0.2">
      <c r="A69" s="23">
        <v>204130</v>
      </c>
      <c r="B69" s="8" t="s">
        <v>407</v>
      </c>
      <c r="C69" s="25" t="s">
        <v>49</v>
      </c>
      <c r="D69" s="26">
        <v>35</v>
      </c>
      <c r="G69" s="3"/>
    </row>
    <row r="70" spans="1:7" ht="15" customHeight="1" x14ac:dyDescent="0.2">
      <c r="A70" s="23">
        <v>205010</v>
      </c>
      <c r="B70" s="1" t="s">
        <v>578</v>
      </c>
      <c r="C70" s="23" t="s">
        <v>49</v>
      </c>
      <c r="D70" s="28">
        <v>35</v>
      </c>
      <c r="G70" s="13"/>
    </row>
    <row r="71" spans="1:7" ht="15" customHeight="1" x14ac:dyDescent="0.2">
      <c r="A71" s="23">
        <v>205020</v>
      </c>
      <c r="B71" s="7" t="s">
        <v>408</v>
      </c>
      <c r="C71" s="23" t="s">
        <v>49</v>
      </c>
      <c r="D71" s="28">
        <v>35</v>
      </c>
      <c r="G71" s="13"/>
    </row>
    <row r="72" spans="1:7" ht="15" customHeight="1" x14ac:dyDescent="0.2">
      <c r="A72" s="23">
        <v>205030</v>
      </c>
      <c r="B72" s="7" t="s">
        <v>420</v>
      </c>
      <c r="C72" s="23" t="s">
        <v>3</v>
      </c>
      <c r="G72" s="13"/>
    </row>
    <row r="73" spans="1:7" ht="15" customHeight="1" x14ac:dyDescent="0.2">
      <c r="A73" s="100">
        <v>207010</v>
      </c>
      <c r="B73" s="1" t="s">
        <v>579</v>
      </c>
      <c r="C73" s="23" t="s">
        <v>0</v>
      </c>
      <c r="D73" s="28">
        <v>1</v>
      </c>
      <c r="G73" s="13"/>
    </row>
    <row r="74" spans="1:7" ht="15" customHeight="1" x14ac:dyDescent="0.2">
      <c r="A74" s="100">
        <v>207020</v>
      </c>
      <c r="B74" s="7" t="s">
        <v>421</v>
      </c>
      <c r="C74" s="23" t="s">
        <v>0</v>
      </c>
      <c r="D74" s="28">
        <v>15</v>
      </c>
      <c r="G74" s="13"/>
    </row>
    <row r="75" spans="1:7" ht="15" customHeight="1" x14ac:dyDescent="0.2">
      <c r="A75" s="100">
        <v>207030</v>
      </c>
      <c r="B75" s="7" t="s">
        <v>422</v>
      </c>
      <c r="C75" s="23" t="s">
        <v>3</v>
      </c>
      <c r="G75" s="13"/>
    </row>
    <row r="76" spans="1:7" ht="15" customHeight="1" x14ac:dyDescent="0.2">
      <c r="A76" s="100">
        <v>210005</v>
      </c>
      <c r="B76" s="7" t="s">
        <v>423</v>
      </c>
      <c r="C76" s="23" t="s">
        <v>49</v>
      </c>
      <c r="D76" s="28">
        <v>50</v>
      </c>
      <c r="G76" s="13"/>
    </row>
    <row r="77" spans="1:7" ht="15" customHeight="1" x14ac:dyDescent="0.2">
      <c r="A77" s="23">
        <v>210010</v>
      </c>
      <c r="B77" s="7" t="s">
        <v>193</v>
      </c>
      <c r="C77" s="25" t="s">
        <v>49</v>
      </c>
      <c r="D77" s="26">
        <v>125</v>
      </c>
      <c r="G77" s="13"/>
    </row>
    <row r="78" spans="1:7" ht="15" customHeight="1" x14ac:dyDescent="0.2">
      <c r="A78" s="23">
        <v>210015</v>
      </c>
      <c r="B78" s="7" t="s">
        <v>50</v>
      </c>
      <c r="C78" s="23" t="s">
        <v>51</v>
      </c>
      <c r="D78" s="28">
        <v>28</v>
      </c>
      <c r="G78" s="13"/>
    </row>
    <row r="79" spans="1:7" ht="15" customHeight="1" x14ac:dyDescent="0.2">
      <c r="A79" s="23">
        <v>210067</v>
      </c>
      <c r="B79" s="7" t="s">
        <v>452</v>
      </c>
      <c r="C79" s="23" t="s">
        <v>51</v>
      </c>
      <c r="D79" s="28">
        <v>35</v>
      </c>
      <c r="G79" s="13"/>
    </row>
    <row r="80" spans="1:7" ht="15" customHeight="1" x14ac:dyDescent="0.2">
      <c r="A80" s="23">
        <v>213005</v>
      </c>
      <c r="B80" s="8" t="s">
        <v>52</v>
      </c>
      <c r="C80" s="25" t="s">
        <v>0</v>
      </c>
      <c r="D80" s="26">
        <v>15</v>
      </c>
      <c r="G80" s="3"/>
    </row>
    <row r="81" spans="1:7" ht="15" customHeight="1" x14ac:dyDescent="0.2">
      <c r="A81" s="23">
        <v>213010</v>
      </c>
      <c r="B81" s="8" t="s">
        <v>53</v>
      </c>
      <c r="C81" s="25" t="s">
        <v>0</v>
      </c>
      <c r="D81" s="26">
        <v>20</v>
      </c>
      <c r="G81" s="3"/>
    </row>
    <row r="82" spans="1:7" ht="15" customHeight="1" x14ac:dyDescent="0.2">
      <c r="A82" s="23">
        <v>213015</v>
      </c>
      <c r="B82" s="8" t="s">
        <v>54</v>
      </c>
      <c r="C82" s="25" t="s">
        <v>0</v>
      </c>
      <c r="D82" s="26">
        <v>20</v>
      </c>
      <c r="G82" s="3"/>
    </row>
    <row r="83" spans="1:7" ht="15" customHeight="1" x14ac:dyDescent="0.2">
      <c r="A83" s="100">
        <v>215010</v>
      </c>
      <c r="B83" s="7" t="s">
        <v>400</v>
      </c>
      <c r="C83" s="23" t="s">
        <v>7</v>
      </c>
      <c r="D83" s="28">
        <v>2</v>
      </c>
      <c r="G83" s="13"/>
    </row>
    <row r="84" spans="1:7" ht="15" customHeight="1" x14ac:dyDescent="0.2">
      <c r="A84" s="100">
        <v>215020</v>
      </c>
      <c r="B84" s="7" t="s">
        <v>401</v>
      </c>
      <c r="C84" s="23" t="s">
        <v>7</v>
      </c>
      <c r="D84" s="28">
        <v>2</v>
      </c>
      <c r="G84" s="13"/>
    </row>
    <row r="85" spans="1:7" ht="15" customHeight="1" x14ac:dyDescent="0.2">
      <c r="A85" s="100">
        <v>215030</v>
      </c>
      <c r="B85" s="7" t="s">
        <v>402</v>
      </c>
      <c r="C85" s="23" t="s">
        <v>7</v>
      </c>
      <c r="D85" s="28">
        <v>1.5</v>
      </c>
      <c r="G85" s="13"/>
    </row>
    <row r="86" spans="1:7" ht="15" customHeight="1" x14ac:dyDescent="0.2">
      <c r="A86" s="100">
        <v>215040</v>
      </c>
      <c r="B86" s="7" t="s">
        <v>403</v>
      </c>
      <c r="C86" s="23" t="s">
        <v>7</v>
      </c>
      <c r="D86" s="28">
        <v>2</v>
      </c>
      <c r="G86" s="13"/>
    </row>
    <row r="87" spans="1:7" ht="15" customHeight="1" x14ac:dyDescent="0.2">
      <c r="A87" s="23">
        <v>401001</v>
      </c>
      <c r="B87" s="4" t="s">
        <v>519</v>
      </c>
      <c r="C87" s="25" t="s">
        <v>51</v>
      </c>
      <c r="D87" s="26">
        <v>35</v>
      </c>
      <c r="G87" s="3"/>
    </row>
    <row r="88" spans="1:7" ht="15" customHeight="1" x14ac:dyDescent="0.2">
      <c r="A88" s="23">
        <v>401002</v>
      </c>
      <c r="B88" s="4" t="s">
        <v>591</v>
      </c>
      <c r="C88" s="25" t="s">
        <v>51</v>
      </c>
      <c r="D88" s="26">
        <v>26</v>
      </c>
      <c r="G88" s="3"/>
    </row>
    <row r="89" spans="1:7" ht="15" customHeight="1" x14ac:dyDescent="0.2">
      <c r="A89" s="23">
        <v>401004</v>
      </c>
      <c r="B89" s="8" t="s">
        <v>60</v>
      </c>
      <c r="C89" s="25" t="s">
        <v>51</v>
      </c>
      <c r="D89" s="26">
        <v>34</v>
      </c>
      <c r="G89" s="3"/>
    </row>
    <row r="90" spans="1:7" ht="15" customHeight="1" x14ac:dyDescent="0.2">
      <c r="A90" s="23">
        <v>401010</v>
      </c>
      <c r="B90" s="4" t="s">
        <v>62</v>
      </c>
      <c r="C90" s="25" t="s">
        <v>51</v>
      </c>
      <c r="D90" s="26">
        <v>44</v>
      </c>
      <c r="G90" s="3"/>
    </row>
    <row r="91" spans="1:7" ht="15" customHeight="1" x14ac:dyDescent="0.2">
      <c r="A91" s="23">
        <v>401011</v>
      </c>
      <c r="B91" s="8" t="s">
        <v>64</v>
      </c>
      <c r="C91" s="25" t="s">
        <v>51</v>
      </c>
      <c r="D91" s="26">
        <v>34</v>
      </c>
      <c r="G91" s="3"/>
    </row>
    <row r="92" spans="1:7" ht="15" customHeight="1" x14ac:dyDescent="0.2">
      <c r="A92" s="23">
        <v>401013</v>
      </c>
      <c r="B92" s="8" t="s">
        <v>66</v>
      </c>
      <c r="C92" s="25" t="s">
        <v>51</v>
      </c>
      <c r="D92" s="26">
        <v>38</v>
      </c>
      <c r="G92" s="3"/>
    </row>
    <row r="93" spans="1:7" ht="15" customHeight="1" x14ac:dyDescent="0.2">
      <c r="A93" s="23">
        <v>401014</v>
      </c>
      <c r="B93" s="8" t="s">
        <v>68</v>
      </c>
      <c r="C93" s="25" t="s">
        <v>51</v>
      </c>
      <c r="D93" s="26">
        <v>30</v>
      </c>
      <c r="G93" s="3"/>
    </row>
    <row r="94" spans="1:7" ht="15" customHeight="1" x14ac:dyDescent="0.2">
      <c r="A94" s="23">
        <v>401017</v>
      </c>
      <c r="B94" s="4" t="s">
        <v>592</v>
      </c>
      <c r="C94" s="25" t="s">
        <v>51</v>
      </c>
      <c r="D94" s="26">
        <v>24</v>
      </c>
      <c r="G94" s="3"/>
    </row>
    <row r="95" spans="1:7" ht="15" customHeight="1" x14ac:dyDescent="0.2">
      <c r="A95" s="23">
        <v>401022</v>
      </c>
      <c r="B95" s="8" t="s">
        <v>71</v>
      </c>
      <c r="C95" s="25" t="s">
        <v>51</v>
      </c>
      <c r="D95" s="26">
        <v>36</v>
      </c>
      <c r="G95" s="3"/>
    </row>
    <row r="96" spans="1:7" ht="15" customHeight="1" x14ac:dyDescent="0.2">
      <c r="A96" s="23">
        <v>401026</v>
      </c>
      <c r="B96" s="8" t="s">
        <v>73</v>
      </c>
      <c r="C96" s="25" t="s">
        <v>51</v>
      </c>
      <c r="D96" s="26">
        <v>29</v>
      </c>
      <c r="G96" s="3"/>
    </row>
    <row r="97" spans="1:7" ht="15" customHeight="1" x14ac:dyDescent="0.2">
      <c r="A97" s="23">
        <v>401201</v>
      </c>
      <c r="B97" s="4" t="s">
        <v>57</v>
      </c>
      <c r="C97" s="25" t="s">
        <v>49</v>
      </c>
      <c r="D97" s="26">
        <v>60</v>
      </c>
      <c r="G97" s="3"/>
    </row>
    <row r="98" spans="1:7" ht="15" customHeight="1" x14ac:dyDescent="0.2">
      <c r="A98" s="23">
        <v>401202</v>
      </c>
      <c r="B98" s="8" t="s">
        <v>76</v>
      </c>
      <c r="C98" s="25" t="s">
        <v>49</v>
      </c>
      <c r="D98" s="26">
        <v>62</v>
      </c>
      <c r="G98" s="3"/>
    </row>
    <row r="99" spans="1:7" ht="15" customHeight="1" x14ac:dyDescent="0.2">
      <c r="A99" s="23">
        <v>401206</v>
      </c>
      <c r="B99" s="8" t="s">
        <v>78</v>
      </c>
      <c r="C99" s="25" t="s">
        <v>49</v>
      </c>
      <c r="D99" s="26">
        <v>45</v>
      </c>
      <c r="G99" s="3"/>
    </row>
    <row r="100" spans="1:7" ht="15" customHeight="1" x14ac:dyDescent="0.2">
      <c r="A100" s="100">
        <v>401207</v>
      </c>
      <c r="B100" s="8" t="s">
        <v>558</v>
      </c>
      <c r="C100" s="25" t="s">
        <v>49</v>
      </c>
      <c r="D100" s="26">
        <v>45</v>
      </c>
      <c r="G100" s="3"/>
    </row>
    <row r="101" spans="1:7" ht="15" customHeight="1" x14ac:dyDescent="0.2">
      <c r="A101" s="23">
        <v>401209</v>
      </c>
      <c r="B101" s="8" t="s">
        <v>80</v>
      </c>
      <c r="C101" s="25" t="s">
        <v>49</v>
      </c>
      <c r="D101" s="26">
        <v>48</v>
      </c>
      <c r="G101" s="3"/>
    </row>
    <row r="102" spans="1:7" ht="15" customHeight="1" x14ac:dyDescent="0.2">
      <c r="A102" s="23">
        <v>401210</v>
      </c>
      <c r="B102" s="4" t="s">
        <v>62</v>
      </c>
      <c r="C102" s="25" t="s">
        <v>49</v>
      </c>
      <c r="D102" s="26">
        <v>72</v>
      </c>
      <c r="G102" s="3"/>
    </row>
    <row r="103" spans="1:7" ht="15" customHeight="1" x14ac:dyDescent="0.2">
      <c r="A103" s="23">
        <v>401213</v>
      </c>
      <c r="B103" s="8" t="s">
        <v>66</v>
      </c>
      <c r="C103" s="25" t="s">
        <v>49</v>
      </c>
      <c r="D103" s="26">
        <v>66</v>
      </c>
      <c r="G103" s="3"/>
    </row>
    <row r="104" spans="1:7" ht="15" customHeight="1" x14ac:dyDescent="0.2">
      <c r="A104" s="23">
        <v>401214</v>
      </c>
      <c r="B104" s="4" t="s">
        <v>68</v>
      </c>
      <c r="C104" s="25" t="s">
        <v>49</v>
      </c>
      <c r="D104" s="26">
        <v>40</v>
      </c>
      <c r="G104" s="3"/>
    </row>
    <row r="105" spans="1:7" ht="15" customHeight="1" x14ac:dyDescent="0.2">
      <c r="A105" s="23">
        <v>401217</v>
      </c>
      <c r="B105" s="4" t="s">
        <v>592</v>
      </c>
      <c r="C105" s="25" t="s">
        <v>49</v>
      </c>
      <c r="D105" s="26">
        <v>29</v>
      </c>
      <c r="G105" s="3"/>
    </row>
    <row r="106" spans="1:7" ht="15" customHeight="1" x14ac:dyDescent="0.2">
      <c r="A106" s="23">
        <v>401221</v>
      </c>
      <c r="B106" s="8" t="s">
        <v>86</v>
      </c>
      <c r="C106" s="25" t="s">
        <v>49</v>
      </c>
      <c r="D106" s="26">
        <v>50</v>
      </c>
      <c r="G106" s="3"/>
    </row>
    <row r="107" spans="1:7" ht="15" customHeight="1" x14ac:dyDescent="0.2">
      <c r="A107" s="23">
        <v>504020</v>
      </c>
      <c r="B107" s="8" t="s">
        <v>88</v>
      </c>
      <c r="C107" s="25" t="s">
        <v>51</v>
      </c>
      <c r="D107" s="26">
        <v>100</v>
      </c>
      <c r="G107" s="3"/>
    </row>
    <row r="108" spans="1:7" ht="15" customHeight="1" x14ac:dyDescent="0.2">
      <c r="A108" s="23">
        <v>504025</v>
      </c>
      <c r="B108" s="8" t="s">
        <v>453</v>
      </c>
      <c r="C108" s="25" t="s">
        <v>7</v>
      </c>
      <c r="D108" s="26">
        <v>6</v>
      </c>
      <c r="G108" s="3"/>
    </row>
    <row r="109" spans="1:7" ht="15" customHeight="1" x14ac:dyDescent="0.2">
      <c r="A109" s="23">
        <v>504040</v>
      </c>
      <c r="B109" s="4" t="s">
        <v>593</v>
      </c>
      <c r="C109" s="25" t="s">
        <v>51</v>
      </c>
      <c r="D109" s="26">
        <v>200</v>
      </c>
      <c r="G109" s="3"/>
    </row>
    <row r="110" spans="1:7" ht="15" customHeight="1" x14ac:dyDescent="0.2">
      <c r="A110" s="23">
        <v>504045</v>
      </c>
      <c r="B110" s="4" t="s">
        <v>594</v>
      </c>
      <c r="C110" s="25" t="s">
        <v>51</v>
      </c>
      <c r="D110" s="26">
        <v>225</v>
      </c>
      <c r="G110" s="3"/>
    </row>
    <row r="111" spans="1:7" ht="15" customHeight="1" x14ac:dyDescent="0.2">
      <c r="A111" s="23">
        <v>504050</v>
      </c>
      <c r="B111" s="4" t="s">
        <v>595</v>
      </c>
      <c r="C111" s="25" t="s">
        <v>51</v>
      </c>
      <c r="D111" s="26">
        <v>200</v>
      </c>
      <c r="G111" s="3"/>
    </row>
    <row r="112" spans="1:7" ht="15" customHeight="1" x14ac:dyDescent="0.2">
      <c r="A112" s="23">
        <v>504055</v>
      </c>
      <c r="B112" s="4" t="s">
        <v>596</v>
      </c>
      <c r="C112" s="25" t="s">
        <v>51</v>
      </c>
      <c r="D112" s="26">
        <v>200</v>
      </c>
      <c r="G112" s="3"/>
    </row>
    <row r="113" spans="1:7" ht="15" customHeight="1" x14ac:dyDescent="0.2">
      <c r="A113" s="23">
        <v>504260</v>
      </c>
      <c r="B113" s="8" t="s">
        <v>90</v>
      </c>
      <c r="C113" s="25" t="s">
        <v>51</v>
      </c>
      <c r="D113" s="26">
        <v>120</v>
      </c>
      <c r="G113" s="3"/>
    </row>
    <row r="114" spans="1:7" ht="15" customHeight="1" x14ac:dyDescent="0.2">
      <c r="A114" s="23">
        <v>505120</v>
      </c>
      <c r="B114" s="12" t="s">
        <v>478</v>
      </c>
      <c r="C114" s="29" t="s">
        <v>7</v>
      </c>
      <c r="D114" s="28">
        <v>80</v>
      </c>
      <c r="G114" s="15"/>
    </row>
    <row r="115" spans="1:7" ht="15" customHeight="1" x14ac:dyDescent="0.2">
      <c r="A115" s="23">
        <v>505121</v>
      </c>
      <c r="B115" s="12" t="s">
        <v>479</v>
      </c>
      <c r="C115" s="29" t="s">
        <v>7</v>
      </c>
      <c r="D115" s="28">
        <v>85</v>
      </c>
      <c r="G115" s="15"/>
    </row>
    <row r="116" spans="1:7" ht="15" customHeight="1" x14ac:dyDescent="0.2">
      <c r="A116" s="23">
        <v>505122</v>
      </c>
      <c r="B116" s="12" t="s">
        <v>480</v>
      </c>
      <c r="C116" s="29" t="s">
        <v>7</v>
      </c>
      <c r="D116" s="28">
        <v>90</v>
      </c>
      <c r="G116" s="15"/>
    </row>
    <row r="117" spans="1:7" ht="15" customHeight="1" x14ac:dyDescent="0.2">
      <c r="A117" s="23">
        <v>505123</v>
      </c>
      <c r="B117" s="12" t="s">
        <v>454</v>
      </c>
      <c r="C117" s="29" t="s">
        <v>7</v>
      </c>
      <c r="D117" s="29">
        <v>95</v>
      </c>
      <c r="G117" s="15"/>
    </row>
    <row r="118" spans="1:7" ht="15" customHeight="1" x14ac:dyDescent="0.2">
      <c r="A118" s="23">
        <v>505124</v>
      </c>
      <c r="B118" s="12" t="s">
        <v>455</v>
      </c>
      <c r="C118" s="29" t="s">
        <v>7</v>
      </c>
      <c r="D118" s="29">
        <v>100</v>
      </c>
      <c r="G118" s="15"/>
    </row>
    <row r="119" spans="1:7" ht="15" customHeight="1" x14ac:dyDescent="0.2">
      <c r="A119" s="23">
        <v>505125</v>
      </c>
      <c r="B119" s="12" t="s">
        <v>456</v>
      </c>
      <c r="C119" s="29" t="s">
        <v>7</v>
      </c>
      <c r="D119" s="29">
        <v>105</v>
      </c>
      <c r="G119" s="15"/>
    </row>
    <row r="120" spans="1:7" ht="15" customHeight="1" x14ac:dyDescent="0.2">
      <c r="A120" s="23">
        <v>505126</v>
      </c>
      <c r="B120" s="12" t="s">
        <v>457</v>
      </c>
      <c r="C120" s="29" t="s">
        <v>7</v>
      </c>
      <c r="D120" s="29">
        <v>110</v>
      </c>
      <c r="G120" s="15"/>
    </row>
    <row r="121" spans="1:7" ht="15" customHeight="1" x14ac:dyDescent="0.2">
      <c r="A121" s="23">
        <v>505130</v>
      </c>
      <c r="B121" s="12" t="s">
        <v>481</v>
      </c>
      <c r="C121" s="29" t="s">
        <v>7</v>
      </c>
      <c r="D121" s="29">
        <v>95</v>
      </c>
      <c r="G121" s="15"/>
    </row>
    <row r="122" spans="1:7" ht="15" customHeight="1" x14ac:dyDescent="0.2">
      <c r="A122" s="23">
        <v>505131</v>
      </c>
      <c r="B122" s="12" t="s">
        <v>482</v>
      </c>
      <c r="C122" s="29" t="s">
        <v>7</v>
      </c>
      <c r="D122" s="29">
        <v>100</v>
      </c>
      <c r="G122" s="15"/>
    </row>
    <row r="123" spans="1:7" ht="15" customHeight="1" x14ac:dyDescent="0.2">
      <c r="A123" s="23">
        <v>505132</v>
      </c>
      <c r="B123" s="12" t="s">
        <v>483</v>
      </c>
      <c r="C123" s="29" t="s">
        <v>7</v>
      </c>
      <c r="D123" s="29">
        <v>105</v>
      </c>
      <c r="G123" s="15"/>
    </row>
    <row r="124" spans="1:7" ht="15" customHeight="1" x14ac:dyDescent="0.2">
      <c r="A124" s="23">
        <v>505133</v>
      </c>
      <c r="B124" s="12" t="s">
        <v>458</v>
      </c>
      <c r="C124" s="29" t="s">
        <v>7</v>
      </c>
      <c r="D124" s="29">
        <v>110</v>
      </c>
      <c r="G124" s="15"/>
    </row>
    <row r="125" spans="1:7" ht="15" customHeight="1" x14ac:dyDescent="0.2">
      <c r="A125" s="23">
        <v>505134</v>
      </c>
      <c r="B125" s="12" t="s">
        <v>459</v>
      </c>
      <c r="C125" s="29" t="s">
        <v>7</v>
      </c>
      <c r="D125" s="29">
        <v>115</v>
      </c>
      <c r="G125" s="15"/>
    </row>
    <row r="126" spans="1:7" ht="15" customHeight="1" x14ac:dyDescent="0.2">
      <c r="A126" s="23">
        <v>505135</v>
      </c>
      <c r="B126" s="12" t="s">
        <v>460</v>
      </c>
      <c r="C126" s="29" t="s">
        <v>7</v>
      </c>
      <c r="D126" s="29">
        <v>120</v>
      </c>
      <c r="G126" s="15"/>
    </row>
    <row r="127" spans="1:7" ht="15" customHeight="1" x14ac:dyDescent="0.2">
      <c r="A127" s="23">
        <v>505136</v>
      </c>
      <c r="B127" s="12" t="s">
        <v>461</v>
      </c>
      <c r="C127" s="29" t="s">
        <v>7</v>
      </c>
      <c r="D127" s="29">
        <v>125</v>
      </c>
      <c r="G127" s="15"/>
    </row>
    <row r="128" spans="1:7" ht="15" customHeight="1" x14ac:dyDescent="0.2">
      <c r="A128" s="23">
        <v>505140</v>
      </c>
      <c r="B128" s="12" t="s">
        <v>484</v>
      </c>
      <c r="C128" s="29" t="s">
        <v>7</v>
      </c>
      <c r="D128" s="29">
        <v>85</v>
      </c>
      <c r="G128" s="15"/>
    </row>
    <row r="129" spans="1:7" ht="15" customHeight="1" x14ac:dyDescent="0.2">
      <c r="A129" s="23">
        <v>505141</v>
      </c>
      <c r="B129" s="12" t="s">
        <v>485</v>
      </c>
      <c r="C129" s="29" t="s">
        <v>7</v>
      </c>
      <c r="D129" s="29">
        <v>90</v>
      </c>
      <c r="G129" s="15"/>
    </row>
    <row r="130" spans="1:7" ht="15" customHeight="1" x14ac:dyDescent="0.2">
      <c r="A130" s="23">
        <v>505142</v>
      </c>
      <c r="B130" s="12" t="s">
        <v>486</v>
      </c>
      <c r="C130" s="29" t="s">
        <v>7</v>
      </c>
      <c r="D130" s="29">
        <v>95</v>
      </c>
      <c r="G130" s="15"/>
    </row>
    <row r="131" spans="1:7" ht="15" customHeight="1" x14ac:dyDescent="0.2">
      <c r="A131" s="23">
        <v>505143</v>
      </c>
      <c r="B131" s="12" t="s">
        <v>462</v>
      </c>
      <c r="C131" s="29" t="s">
        <v>7</v>
      </c>
      <c r="D131" s="29">
        <v>100</v>
      </c>
      <c r="G131" s="15"/>
    </row>
    <row r="132" spans="1:7" ht="15" customHeight="1" x14ac:dyDescent="0.2">
      <c r="A132" s="23">
        <v>505144</v>
      </c>
      <c r="B132" s="12" t="s">
        <v>463</v>
      </c>
      <c r="C132" s="29" t="s">
        <v>7</v>
      </c>
      <c r="D132" s="29">
        <v>105</v>
      </c>
      <c r="G132" s="15"/>
    </row>
    <row r="133" spans="1:7" ht="15" customHeight="1" x14ac:dyDescent="0.2">
      <c r="A133" s="23">
        <v>505145</v>
      </c>
      <c r="B133" s="12" t="s">
        <v>464</v>
      </c>
      <c r="C133" s="29" t="s">
        <v>7</v>
      </c>
      <c r="D133" s="29">
        <v>110</v>
      </c>
      <c r="G133" s="15"/>
    </row>
    <row r="134" spans="1:7" ht="15" customHeight="1" x14ac:dyDescent="0.2">
      <c r="A134" s="23">
        <v>505146</v>
      </c>
      <c r="B134" s="12" t="s">
        <v>465</v>
      </c>
      <c r="C134" s="29" t="s">
        <v>7</v>
      </c>
      <c r="D134" s="29">
        <v>115</v>
      </c>
      <c r="G134" s="15"/>
    </row>
    <row r="135" spans="1:7" ht="15" customHeight="1" x14ac:dyDescent="0.2">
      <c r="A135" s="100">
        <v>505220</v>
      </c>
      <c r="B135" s="12" t="s">
        <v>487</v>
      </c>
      <c r="C135" s="29" t="s">
        <v>7</v>
      </c>
      <c r="D135" s="28">
        <v>75</v>
      </c>
      <c r="G135" s="15"/>
    </row>
    <row r="136" spans="1:7" ht="15" customHeight="1" x14ac:dyDescent="0.2">
      <c r="A136" s="100">
        <v>505221</v>
      </c>
      <c r="B136" s="12" t="s">
        <v>488</v>
      </c>
      <c r="C136" s="29" t="s">
        <v>7</v>
      </c>
      <c r="D136" s="29">
        <v>80</v>
      </c>
      <c r="G136" s="15"/>
    </row>
    <row r="137" spans="1:7" ht="15" customHeight="1" x14ac:dyDescent="0.2">
      <c r="A137" s="100">
        <v>505222</v>
      </c>
      <c r="B137" s="12" t="s">
        <v>489</v>
      </c>
      <c r="C137" s="29" t="s">
        <v>7</v>
      </c>
      <c r="D137" s="29">
        <v>85</v>
      </c>
      <c r="G137" s="15"/>
    </row>
    <row r="138" spans="1:7" ht="15" customHeight="1" x14ac:dyDescent="0.2">
      <c r="A138" s="23">
        <v>505223</v>
      </c>
      <c r="B138" s="12" t="s">
        <v>466</v>
      </c>
      <c r="C138" s="29" t="s">
        <v>7</v>
      </c>
      <c r="D138" s="29">
        <v>90</v>
      </c>
      <c r="G138" s="15"/>
    </row>
    <row r="139" spans="1:7" ht="15" customHeight="1" x14ac:dyDescent="0.2">
      <c r="A139" s="23">
        <v>505224</v>
      </c>
      <c r="B139" s="12" t="s">
        <v>467</v>
      </c>
      <c r="C139" s="29" t="s">
        <v>7</v>
      </c>
      <c r="D139" s="29">
        <v>90</v>
      </c>
      <c r="G139" s="15"/>
    </row>
    <row r="140" spans="1:7" ht="15" customHeight="1" x14ac:dyDescent="0.2">
      <c r="A140" s="23">
        <v>505225</v>
      </c>
      <c r="B140" s="12" t="s">
        <v>468</v>
      </c>
      <c r="C140" s="29" t="s">
        <v>7</v>
      </c>
      <c r="D140" s="29">
        <v>95</v>
      </c>
      <c r="G140" s="15"/>
    </row>
    <row r="141" spans="1:7" ht="15" customHeight="1" x14ac:dyDescent="0.2">
      <c r="A141" s="23">
        <v>505226</v>
      </c>
      <c r="B141" s="12" t="s">
        <v>469</v>
      </c>
      <c r="C141" s="29" t="s">
        <v>7</v>
      </c>
      <c r="D141" s="29">
        <v>100</v>
      </c>
      <c r="G141" s="15"/>
    </row>
    <row r="142" spans="1:7" ht="15" customHeight="1" x14ac:dyDescent="0.2">
      <c r="A142" s="23">
        <v>505280</v>
      </c>
      <c r="B142" s="12" t="s">
        <v>490</v>
      </c>
      <c r="C142" s="29" t="s">
        <v>7</v>
      </c>
      <c r="D142" s="29">
        <v>80</v>
      </c>
      <c r="G142" s="15"/>
    </row>
    <row r="143" spans="1:7" ht="15" customHeight="1" x14ac:dyDescent="0.2">
      <c r="A143" s="23">
        <v>505281</v>
      </c>
      <c r="B143" s="12" t="s">
        <v>491</v>
      </c>
      <c r="C143" s="29" t="s">
        <v>7</v>
      </c>
      <c r="D143" s="29">
        <v>90</v>
      </c>
      <c r="G143" s="15"/>
    </row>
    <row r="144" spans="1:7" ht="15" customHeight="1" x14ac:dyDescent="0.2">
      <c r="A144" s="23">
        <v>505282</v>
      </c>
      <c r="B144" s="12" t="s">
        <v>492</v>
      </c>
      <c r="C144" s="29" t="s">
        <v>7</v>
      </c>
      <c r="D144" s="29">
        <v>95</v>
      </c>
      <c r="G144" s="15"/>
    </row>
    <row r="145" spans="1:7" ht="15" customHeight="1" x14ac:dyDescent="0.2">
      <c r="A145" s="23">
        <v>505283</v>
      </c>
      <c r="B145" s="12" t="s">
        <v>470</v>
      </c>
      <c r="C145" s="29" t="s">
        <v>7</v>
      </c>
      <c r="D145" s="29">
        <v>100</v>
      </c>
      <c r="G145" s="15"/>
    </row>
    <row r="146" spans="1:7" ht="15" customHeight="1" x14ac:dyDescent="0.2">
      <c r="A146" s="23">
        <v>505285</v>
      </c>
      <c r="B146" s="12" t="s">
        <v>471</v>
      </c>
      <c r="C146" s="29" t="s">
        <v>7</v>
      </c>
      <c r="D146" s="29">
        <v>105</v>
      </c>
      <c r="G146" s="15"/>
    </row>
    <row r="147" spans="1:7" ht="15" customHeight="1" x14ac:dyDescent="0.2">
      <c r="A147" s="23">
        <v>505287</v>
      </c>
      <c r="B147" s="12" t="s">
        <v>472</v>
      </c>
      <c r="C147" s="29" t="s">
        <v>7</v>
      </c>
      <c r="D147" s="29">
        <v>110</v>
      </c>
      <c r="G147" s="15"/>
    </row>
    <row r="148" spans="1:7" ht="15" customHeight="1" x14ac:dyDescent="0.2">
      <c r="A148" s="23">
        <v>505289</v>
      </c>
      <c r="B148" s="12" t="s">
        <v>473</v>
      </c>
      <c r="C148" s="29" t="s">
        <v>7</v>
      </c>
      <c r="D148" s="29">
        <v>115</v>
      </c>
      <c r="G148" s="15"/>
    </row>
    <row r="149" spans="1:7" ht="15" customHeight="1" x14ac:dyDescent="0.2">
      <c r="A149" s="23">
        <v>505290</v>
      </c>
      <c r="B149" s="12" t="s">
        <v>493</v>
      </c>
      <c r="C149" s="29" t="s">
        <v>7</v>
      </c>
      <c r="D149" s="29">
        <v>75</v>
      </c>
      <c r="G149" s="15"/>
    </row>
    <row r="150" spans="1:7" ht="15" customHeight="1" x14ac:dyDescent="0.2">
      <c r="A150" s="23">
        <v>505291</v>
      </c>
      <c r="B150" s="12" t="s">
        <v>494</v>
      </c>
      <c r="C150" s="29" t="s">
        <v>7</v>
      </c>
      <c r="D150" s="29">
        <v>80</v>
      </c>
      <c r="G150" s="15"/>
    </row>
    <row r="151" spans="1:7" ht="15" customHeight="1" x14ac:dyDescent="0.2">
      <c r="A151" s="23">
        <v>505292</v>
      </c>
      <c r="B151" s="12" t="s">
        <v>495</v>
      </c>
      <c r="C151" s="29" t="s">
        <v>7</v>
      </c>
      <c r="D151" s="29">
        <v>85</v>
      </c>
      <c r="G151" s="15"/>
    </row>
    <row r="152" spans="1:7" ht="15" customHeight="1" x14ac:dyDescent="0.2">
      <c r="A152" s="23">
        <v>505293</v>
      </c>
      <c r="B152" s="12" t="s">
        <v>474</v>
      </c>
      <c r="C152" s="29" t="s">
        <v>7</v>
      </c>
      <c r="D152" s="29">
        <v>90</v>
      </c>
      <c r="G152" s="15"/>
    </row>
    <row r="153" spans="1:7" ht="15" customHeight="1" x14ac:dyDescent="0.2">
      <c r="A153" s="23">
        <v>505295</v>
      </c>
      <c r="B153" s="12" t="s">
        <v>475</v>
      </c>
      <c r="C153" s="29" t="s">
        <v>7</v>
      </c>
      <c r="D153" s="29">
        <v>95</v>
      </c>
      <c r="G153" s="15"/>
    </row>
    <row r="154" spans="1:7" ht="15" customHeight="1" x14ac:dyDescent="0.2">
      <c r="A154" s="23">
        <v>505297</v>
      </c>
      <c r="B154" s="12" t="s">
        <v>476</v>
      </c>
      <c r="C154" s="29" t="s">
        <v>7</v>
      </c>
      <c r="D154" s="29">
        <v>100</v>
      </c>
      <c r="G154" s="15"/>
    </row>
    <row r="155" spans="1:7" ht="15" customHeight="1" x14ac:dyDescent="0.2">
      <c r="A155" s="23">
        <v>505299</v>
      </c>
      <c r="B155" s="12" t="s">
        <v>477</v>
      </c>
      <c r="C155" s="29" t="s">
        <v>7</v>
      </c>
      <c r="D155" s="29">
        <v>105</v>
      </c>
      <c r="G155" s="15"/>
    </row>
    <row r="156" spans="1:7" ht="15" customHeight="1" x14ac:dyDescent="0.2">
      <c r="A156" s="100">
        <v>505310</v>
      </c>
      <c r="B156" s="12" t="s">
        <v>424</v>
      </c>
      <c r="C156" s="29" t="s">
        <v>20</v>
      </c>
      <c r="D156" s="29">
        <v>2</v>
      </c>
      <c r="G156" s="15"/>
    </row>
    <row r="157" spans="1:7" ht="15" customHeight="1" x14ac:dyDescent="0.2">
      <c r="A157" s="100">
        <v>505315</v>
      </c>
      <c r="B157" s="12" t="s">
        <v>425</v>
      </c>
      <c r="C157" s="29" t="s">
        <v>20</v>
      </c>
      <c r="D157" s="29">
        <v>2</v>
      </c>
      <c r="G157" s="15"/>
    </row>
    <row r="158" spans="1:7" ht="15" customHeight="1" x14ac:dyDescent="0.2">
      <c r="A158" s="100">
        <v>505330</v>
      </c>
      <c r="B158" s="8" t="s">
        <v>496</v>
      </c>
      <c r="C158" s="25" t="s">
        <v>7</v>
      </c>
      <c r="D158" s="26">
        <v>20</v>
      </c>
      <c r="G158" s="3"/>
    </row>
    <row r="159" spans="1:7" ht="25.5" x14ac:dyDescent="0.2">
      <c r="A159" s="100">
        <v>505335</v>
      </c>
      <c r="B159" s="14" t="s">
        <v>497</v>
      </c>
      <c r="C159" s="25" t="s">
        <v>7</v>
      </c>
      <c r="D159" s="26">
        <v>25</v>
      </c>
      <c r="G159" s="17"/>
    </row>
    <row r="160" spans="1:7" ht="15" customHeight="1" x14ac:dyDescent="0.2">
      <c r="A160" s="23">
        <v>506005</v>
      </c>
      <c r="B160" s="8" t="s">
        <v>426</v>
      </c>
      <c r="C160" s="25" t="s">
        <v>7</v>
      </c>
      <c r="D160" s="26">
        <v>50</v>
      </c>
      <c r="G160" s="3"/>
    </row>
    <row r="161" spans="1:7" ht="15" customHeight="1" x14ac:dyDescent="0.2">
      <c r="A161" s="23">
        <v>701106</v>
      </c>
      <c r="B161" s="4" t="s">
        <v>520</v>
      </c>
      <c r="C161" s="25" t="s">
        <v>10</v>
      </c>
      <c r="D161" s="26">
        <v>30</v>
      </c>
      <c r="G161" s="3"/>
    </row>
    <row r="162" spans="1:7" ht="15" customHeight="1" x14ac:dyDescent="0.2">
      <c r="A162" s="23">
        <v>701108</v>
      </c>
      <c r="B162" s="4" t="s">
        <v>521</v>
      </c>
      <c r="C162" s="25" t="s">
        <v>10</v>
      </c>
      <c r="D162" s="26">
        <v>32</v>
      </c>
      <c r="G162" s="3"/>
    </row>
    <row r="163" spans="1:7" ht="15" customHeight="1" x14ac:dyDescent="0.2">
      <c r="A163" s="23">
        <v>701110</v>
      </c>
      <c r="B163" s="4" t="s">
        <v>522</v>
      </c>
      <c r="C163" s="25" t="s">
        <v>10</v>
      </c>
      <c r="D163" s="26">
        <v>34</v>
      </c>
      <c r="G163" s="3"/>
    </row>
    <row r="164" spans="1:7" ht="15" customHeight="1" x14ac:dyDescent="0.2">
      <c r="A164" s="23">
        <v>701450</v>
      </c>
      <c r="B164" s="4" t="s">
        <v>559</v>
      </c>
      <c r="C164" s="25" t="s">
        <v>49</v>
      </c>
      <c r="D164" s="26">
        <v>50</v>
      </c>
      <c r="G164" s="3"/>
    </row>
    <row r="165" spans="1:7" ht="15" customHeight="1" x14ac:dyDescent="0.2">
      <c r="A165" s="23">
        <v>701506</v>
      </c>
      <c r="B165" s="4" t="s">
        <v>524</v>
      </c>
      <c r="C165" s="25" t="s">
        <v>10</v>
      </c>
      <c r="D165" s="26">
        <v>30</v>
      </c>
      <c r="G165" s="3"/>
    </row>
    <row r="166" spans="1:7" ht="15" customHeight="1" x14ac:dyDescent="0.2">
      <c r="A166" s="23">
        <v>701604</v>
      </c>
      <c r="B166" s="1" t="s">
        <v>575</v>
      </c>
      <c r="C166" s="23" t="s">
        <v>10</v>
      </c>
      <c r="D166" s="28">
        <v>2</v>
      </c>
      <c r="G166" s="13"/>
    </row>
    <row r="167" spans="1:7" ht="15" customHeight="1" x14ac:dyDescent="0.2">
      <c r="A167" s="23">
        <v>701605</v>
      </c>
      <c r="B167" s="1" t="s">
        <v>576</v>
      </c>
      <c r="C167" s="23" t="s">
        <v>10</v>
      </c>
      <c r="D167" s="28">
        <v>2</v>
      </c>
      <c r="G167" s="13"/>
    </row>
    <row r="168" spans="1:7" ht="15" customHeight="1" x14ac:dyDescent="0.2">
      <c r="A168" s="23">
        <v>701628</v>
      </c>
      <c r="B168" s="1" t="s">
        <v>577</v>
      </c>
      <c r="C168" s="23" t="s">
        <v>10</v>
      </c>
      <c r="D168" s="28">
        <v>2</v>
      </c>
      <c r="G168" s="13"/>
    </row>
    <row r="169" spans="1:7" ht="15" customHeight="1" x14ac:dyDescent="0.2">
      <c r="A169" s="23">
        <v>702012</v>
      </c>
      <c r="B169" s="4" t="s">
        <v>523</v>
      </c>
      <c r="C169" s="25" t="s">
        <v>10</v>
      </c>
      <c r="D169" s="26">
        <v>50</v>
      </c>
      <c r="G169" s="3"/>
    </row>
    <row r="170" spans="1:7" ht="15" customHeight="1" x14ac:dyDescent="0.2">
      <c r="A170" s="23">
        <v>702015</v>
      </c>
      <c r="B170" s="8" t="s">
        <v>94</v>
      </c>
      <c r="C170" s="25" t="s">
        <v>10</v>
      </c>
      <c r="D170" s="26">
        <v>55</v>
      </c>
      <c r="G170" s="3"/>
    </row>
    <row r="171" spans="1:7" ht="15" customHeight="1" x14ac:dyDescent="0.2">
      <c r="A171" s="23">
        <v>702018</v>
      </c>
      <c r="B171" s="8" t="s">
        <v>96</v>
      </c>
      <c r="C171" s="25" t="s">
        <v>10</v>
      </c>
      <c r="D171" s="26">
        <v>60</v>
      </c>
      <c r="G171" s="3"/>
    </row>
    <row r="172" spans="1:7" ht="15" customHeight="1" x14ac:dyDescent="0.2">
      <c r="A172" s="23">
        <v>702024</v>
      </c>
      <c r="B172" s="8" t="s">
        <v>98</v>
      </c>
      <c r="C172" s="25" t="s">
        <v>10</v>
      </c>
      <c r="D172" s="26">
        <v>80</v>
      </c>
      <c r="G172" s="3"/>
    </row>
    <row r="173" spans="1:7" ht="15" customHeight="1" x14ac:dyDescent="0.2">
      <c r="A173" s="23">
        <v>702030</v>
      </c>
      <c r="B173" s="8" t="s">
        <v>100</v>
      </c>
      <c r="C173" s="25" t="s">
        <v>10</v>
      </c>
      <c r="D173" s="26">
        <v>100</v>
      </c>
      <c r="G173" s="3"/>
    </row>
    <row r="174" spans="1:7" ht="15" customHeight="1" x14ac:dyDescent="0.2">
      <c r="A174" s="23">
        <v>702310</v>
      </c>
      <c r="B174" s="4" t="s">
        <v>560</v>
      </c>
      <c r="C174" s="25" t="s">
        <v>20</v>
      </c>
      <c r="D174" s="26">
        <v>1200</v>
      </c>
      <c r="G174" s="3"/>
    </row>
    <row r="175" spans="1:7" ht="15" customHeight="1" x14ac:dyDescent="0.2">
      <c r="A175" s="23">
        <v>705008</v>
      </c>
      <c r="B175" s="4" t="s">
        <v>561</v>
      </c>
      <c r="C175" s="25" t="s">
        <v>20</v>
      </c>
      <c r="D175" s="26">
        <v>3200</v>
      </c>
      <c r="G175" s="3"/>
    </row>
    <row r="176" spans="1:7" ht="15" customHeight="1" x14ac:dyDescent="0.2">
      <c r="A176" s="23">
        <v>705009</v>
      </c>
      <c r="B176" s="8" t="s">
        <v>562</v>
      </c>
      <c r="C176" s="25" t="s">
        <v>20</v>
      </c>
      <c r="D176" s="26">
        <v>3800</v>
      </c>
      <c r="G176" s="3"/>
    </row>
    <row r="177" spans="1:7" ht="15" customHeight="1" x14ac:dyDescent="0.2">
      <c r="A177" s="23">
        <v>705010</v>
      </c>
      <c r="B177" s="8" t="s">
        <v>563</v>
      </c>
      <c r="C177" s="25" t="s">
        <v>20</v>
      </c>
      <c r="D177" s="26">
        <v>5000</v>
      </c>
      <c r="G177" s="3"/>
    </row>
    <row r="178" spans="1:7" ht="15" customHeight="1" x14ac:dyDescent="0.2">
      <c r="A178" s="23">
        <v>705058</v>
      </c>
      <c r="B178" s="8" t="s">
        <v>564</v>
      </c>
      <c r="C178" s="25" t="s">
        <v>20</v>
      </c>
      <c r="D178" s="26">
        <v>3600</v>
      </c>
      <c r="G178" s="3"/>
    </row>
    <row r="179" spans="1:7" ht="15" customHeight="1" x14ac:dyDescent="0.2">
      <c r="A179" s="23">
        <v>705059</v>
      </c>
      <c r="B179" s="8" t="s">
        <v>565</v>
      </c>
      <c r="C179" s="25" t="s">
        <v>20</v>
      </c>
      <c r="D179" s="26">
        <v>4100</v>
      </c>
      <c r="G179" s="3"/>
    </row>
    <row r="180" spans="1:7" ht="15" customHeight="1" x14ac:dyDescent="0.2">
      <c r="A180" s="23">
        <v>705060</v>
      </c>
      <c r="B180" s="8" t="s">
        <v>566</v>
      </c>
      <c r="C180" s="25" t="s">
        <v>20</v>
      </c>
      <c r="D180" s="26">
        <v>5000</v>
      </c>
      <c r="G180" s="3"/>
    </row>
    <row r="181" spans="1:7" ht="15" customHeight="1" x14ac:dyDescent="0.2">
      <c r="A181" s="100">
        <v>705108</v>
      </c>
      <c r="B181" s="8" t="s">
        <v>567</v>
      </c>
      <c r="C181" s="25" t="s">
        <v>101</v>
      </c>
      <c r="D181" s="26">
        <v>250</v>
      </c>
      <c r="G181" s="3"/>
    </row>
    <row r="182" spans="1:7" ht="15" customHeight="1" x14ac:dyDescent="0.2">
      <c r="A182" s="23">
        <v>705109</v>
      </c>
      <c r="B182" s="8" t="s">
        <v>568</v>
      </c>
      <c r="C182" s="25" t="s">
        <v>101</v>
      </c>
      <c r="D182" s="26">
        <v>270</v>
      </c>
      <c r="G182" s="3"/>
    </row>
    <row r="183" spans="1:7" ht="15" customHeight="1" x14ac:dyDescent="0.2">
      <c r="A183" s="23">
        <v>705110</v>
      </c>
      <c r="B183" s="8" t="s">
        <v>569</v>
      </c>
      <c r="C183" s="25" t="s">
        <v>101</v>
      </c>
      <c r="D183" s="26">
        <v>285</v>
      </c>
      <c r="G183" s="3"/>
    </row>
    <row r="184" spans="1:7" ht="15" customHeight="1" x14ac:dyDescent="0.2">
      <c r="A184" s="23">
        <v>705158</v>
      </c>
      <c r="B184" s="8" t="s">
        <v>570</v>
      </c>
      <c r="C184" s="25" t="s">
        <v>101</v>
      </c>
      <c r="D184" s="26">
        <v>325</v>
      </c>
      <c r="G184" s="3"/>
    </row>
    <row r="185" spans="1:7" ht="15" customHeight="1" x14ac:dyDescent="0.2">
      <c r="A185" s="23">
        <v>705159</v>
      </c>
      <c r="B185" s="8" t="s">
        <v>571</v>
      </c>
      <c r="C185" s="25" t="s">
        <v>101</v>
      </c>
      <c r="D185" s="26">
        <v>400</v>
      </c>
      <c r="G185" s="3"/>
    </row>
    <row r="186" spans="1:7" ht="15" customHeight="1" x14ac:dyDescent="0.2">
      <c r="A186" s="23">
        <v>705160</v>
      </c>
      <c r="B186" s="8" t="s">
        <v>572</v>
      </c>
      <c r="C186" s="25" t="s">
        <v>101</v>
      </c>
      <c r="D186" s="26">
        <v>425</v>
      </c>
      <c r="G186" s="3"/>
    </row>
    <row r="187" spans="1:7" ht="15" customHeight="1" x14ac:dyDescent="0.2">
      <c r="A187" s="23">
        <v>705300</v>
      </c>
      <c r="B187" s="4" t="s">
        <v>427</v>
      </c>
      <c r="C187" s="25" t="s">
        <v>20</v>
      </c>
      <c r="D187" s="26">
        <v>750</v>
      </c>
      <c r="G187" s="3"/>
    </row>
    <row r="188" spans="1:7" ht="15" customHeight="1" x14ac:dyDescent="0.2">
      <c r="A188" s="23">
        <v>705305</v>
      </c>
      <c r="B188" s="4" t="s">
        <v>525</v>
      </c>
      <c r="C188" s="25" t="s">
        <v>20</v>
      </c>
      <c r="D188" s="26">
        <v>1600</v>
      </c>
      <c r="G188" s="3"/>
    </row>
    <row r="189" spans="1:7" ht="15" customHeight="1" x14ac:dyDescent="0.2">
      <c r="A189" s="23">
        <v>705352</v>
      </c>
      <c r="B189" s="4" t="s">
        <v>104</v>
      </c>
      <c r="C189" s="25" t="s">
        <v>20</v>
      </c>
      <c r="D189" s="26">
        <v>2300</v>
      </c>
      <c r="G189" s="3"/>
    </row>
    <row r="190" spans="1:7" ht="15" customHeight="1" x14ac:dyDescent="0.2">
      <c r="A190" s="23">
        <v>705353</v>
      </c>
      <c r="B190" s="4" t="s">
        <v>106</v>
      </c>
      <c r="C190" s="25" t="s">
        <v>20</v>
      </c>
      <c r="D190" s="26">
        <v>2300</v>
      </c>
      <c r="G190" s="3"/>
    </row>
    <row r="191" spans="1:7" ht="15" customHeight="1" x14ac:dyDescent="0.2">
      <c r="A191" s="23">
        <v>705354</v>
      </c>
      <c r="B191" s="4" t="s">
        <v>108</v>
      </c>
      <c r="C191" s="25" t="s">
        <v>20</v>
      </c>
      <c r="D191" s="26">
        <v>1600</v>
      </c>
      <c r="G191" s="3"/>
    </row>
    <row r="192" spans="1:7" ht="15" customHeight="1" x14ac:dyDescent="0.2">
      <c r="A192" s="23">
        <v>705355</v>
      </c>
      <c r="B192" s="4" t="s">
        <v>110</v>
      </c>
      <c r="C192" s="25" t="s">
        <v>20</v>
      </c>
      <c r="D192" s="26">
        <v>2500</v>
      </c>
      <c r="G192" s="3"/>
    </row>
    <row r="193" spans="1:7" ht="15" customHeight="1" x14ac:dyDescent="0.2">
      <c r="A193" s="23">
        <v>705356</v>
      </c>
      <c r="B193" s="4" t="s">
        <v>112</v>
      </c>
      <c r="C193" s="25" t="s">
        <v>20</v>
      </c>
      <c r="D193" s="26">
        <v>2500</v>
      </c>
      <c r="G193" s="3"/>
    </row>
    <row r="194" spans="1:7" ht="15" customHeight="1" x14ac:dyDescent="0.2">
      <c r="A194" s="23">
        <v>705357</v>
      </c>
      <c r="B194" s="4" t="s">
        <v>114</v>
      </c>
      <c r="C194" s="25" t="s">
        <v>20</v>
      </c>
      <c r="D194" s="26">
        <v>2300</v>
      </c>
      <c r="G194" s="3"/>
    </row>
    <row r="195" spans="1:7" ht="15" customHeight="1" x14ac:dyDescent="0.2">
      <c r="A195" s="23">
        <v>705358</v>
      </c>
      <c r="B195" s="4" t="s">
        <v>330</v>
      </c>
      <c r="C195" s="25" t="s">
        <v>20</v>
      </c>
      <c r="D195" s="26">
        <v>2300</v>
      </c>
      <c r="G195" s="3"/>
    </row>
    <row r="196" spans="1:7" ht="15" customHeight="1" x14ac:dyDescent="0.2">
      <c r="A196" s="23">
        <v>705450</v>
      </c>
      <c r="B196" s="4" t="s">
        <v>116</v>
      </c>
      <c r="C196" s="25" t="s">
        <v>20</v>
      </c>
      <c r="D196" s="26">
        <v>1300</v>
      </c>
      <c r="G196" s="3"/>
    </row>
    <row r="197" spans="1:7" ht="15" customHeight="1" x14ac:dyDescent="0.2">
      <c r="A197" s="23">
        <v>705451</v>
      </c>
      <c r="B197" s="4" t="s">
        <v>118</v>
      </c>
      <c r="C197" s="25" t="s">
        <v>20</v>
      </c>
      <c r="D197" s="26">
        <v>1300</v>
      </c>
      <c r="G197" s="3"/>
    </row>
    <row r="198" spans="1:7" ht="15" customHeight="1" x14ac:dyDescent="0.2">
      <c r="A198" s="23">
        <v>705452</v>
      </c>
      <c r="B198" s="4" t="s">
        <v>120</v>
      </c>
      <c r="C198" s="25" t="s">
        <v>20</v>
      </c>
      <c r="D198" s="26">
        <v>1200</v>
      </c>
      <c r="G198" s="3"/>
    </row>
    <row r="199" spans="1:7" ht="15" customHeight="1" x14ac:dyDescent="0.2">
      <c r="A199" s="23">
        <v>705510</v>
      </c>
      <c r="B199" s="4" t="s">
        <v>122</v>
      </c>
      <c r="C199" s="25" t="s">
        <v>20</v>
      </c>
      <c r="D199" s="26">
        <v>1100</v>
      </c>
      <c r="G199" s="3"/>
    </row>
    <row r="200" spans="1:7" ht="15" customHeight="1" x14ac:dyDescent="0.2">
      <c r="A200" s="23">
        <v>708006</v>
      </c>
      <c r="B200" s="4" t="s">
        <v>124</v>
      </c>
      <c r="C200" s="25" t="s">
        <v>10</v>
      </c>
      <c r="D200" s="26">
        <v>45</v>
      </c>
      <c r="G200" s="3"/>
    </row>
    <row r="201" spans="1:7" ht="15" customHeight="1" x14ac:dyDescent="0.2">
      <c r="A201" s="23">
        <v>708008</v>
      </c>
      <c r="B201" s="4" t="s">
        <v>126</v>
      </c>
      <c r="C201" s="25" t="s">
        <v>10</v>
      </c>
      <c r="D201" s="26">
        <v>55</v>
      </c>
      <c r="G201" s="3"/>
    </row>
    <row r="202" spans="1:7" ht="15" customHeight="1" x14ac:dyDescent="0.2">
      <c r="A202" s="23">
        <v>708056</v>
      </c>
      <c r="B202" s="4" t="s">
        <v>128</v>
      </c>
      <c r="C202" s="25" t="s">
        <v>10</v>
      </c>
      <c r="D202" s="26">
        <v>65</v>
      </c>
      <c r="G202" s="3"/>
    </row>
    <row r="203" spans="1:7" ht="15" customHeight="1" x14ac:dyDescent="0.2">
      <c r="A203" s="23">
        <v>708058</v>
      </c>
      <c r="B203" s="4" t="s">
        <v>130</v>
      </c>
      <c r="C203" s="25" t="s">
        <v>10</v>
      </c>
      <c r="D203" s="26">
        <v>80</v>
      </c>
      <c r="G203" s="3"/>
    </row>
    <row r="204" spans="1:7" ht="15" customHeight="1" x14ac:dyDescent="0.2">
      <c r="A204" s="23">
        <v>708062</v>
      </c>
      <c r="B204" s="4" t="s">
        <v>526</v>
      </c>
      <c r="C204" s="25" t="s">
        <v>10</v>
      </c>
      <c r="D204" s="26">
        <v>100</v>
      </c>
      <c r="G204" s="3"/>
    </row>
    <row r="205" spans="1:7" ht="15" customHeight="1" x14ac:dyDescent="0.2">
      <c r="A205" s="23">
        <v>708106</v>
      </c>
      <c r="B205" s="4" t="s">
        <v>132</v>
      </c>
      <c r="C205" s="25" t="s">
        <v>10</v>
      </c>
      <c r="D205" s="26">
        <v>40</v>
      </c>
      <c r="G205" s="3"/>
    </row>
    <row r="206" spans="1:7" ht="15" customHeight="1" x14ac:dyDescent="0.2">
      <c r="A206" s="100">
        <v>708108</v>
      </c>
      <c r="B206" s="4" t="s">
        <v>573</v>
      </c>
      <c r="C206" s="25" t="s">
        <v>10</v>
      </c>
      <c r="D206" s="26">
        <v>50</v>
      </c>
      <c r="G206" s="3"/>
    </row>
    <row r="207" spans="1:7" ht="15" customHeight="1" x14ac:dyDescent="0.2">
      <c r="A207" s="23">
        <v>708206</v>
      </c>
      <c r="B207" s="4" t="s">
        <v>134</v>
      </c>
      <c r="C207" s="25" t="s">
        <v>10</v>
      </c>
      <c r="D207" s="26">
        <v>45</v>
      </c>
      <c r="G207" s="3"/>
    </row>
    <row r="208" spans="1:7" ht="15" customHeight="1" x14ac:dyDescent="0.2">
      <c r="A208" s="23">
        <v>708208</v>
      </c>
      <c r="B208" s="4" t="s">
        <v>136</v>
      </c>
      <c r="C208" s="25" t="s">
        <v>10</v>
      </c>
      <c r="D208" s="26">
        <v>55</v>
      </c>
      <c r="G208" s="3"/>
    </row>
    <row r="209" spans="1:7" ht="15" customHeight="1" x14ac:dyDescent="0.2">
      <c r="A209" s="23">
        <v>708256</v>
      </c>
      <c r="B209" s="4" t="s">
        <v>138</v>
      </c>
      <c r="C209" s="25" t="s">
        <v>10</v>
      </c>
      <c r="D209" s="26">
        <v>65</v>
      </c>
      <c r="G209" s="3"/>
    </row>
    <row r="210" spans="1:7" ht="15" customHeight="1" x14ac:dyDescent="0.2">
      <c r="A210" s="23">
        <v>708258</v>
      </c>
      <c r="B210" s="4" t="s">
        <v>140</v>
      </c>
      <c r="C210" s="25" t="s">
        <v>10</v>
      </c>
      <c r="D210" s="26">
        <v>75</v>
      </c>
      <c r="G210" s="3"/>
    </row>
    <row r="211" spans="1:7" ht="15" customHeight="1" x14ac:dyDescent="0.2">
      <c r="A211" s="23">
        <v>708406</v>
      </c>
      <c r="B211" s="4" t="s">
        <v>498</v>
      </c>
      <c r="C211" s="25" t="s">
        <v>101</v>
      </c>
      <c r="D211" s="26">
        <v>300</v>
      </c>
      <c r="G211" s="3"/>
    </row>
    <row r="212" spans="1:7" ht="15" customHeight="1" x14ac:dyDescent="0.2">
      <c r="A212" s="23">
        <v>708408</v>
      </c>
      <c r="B212" s="4" t="s">
        <v>499</v>
      </c>
      <c r="C212" s="25" t="s">
        <v>101</v>
      </c>
      <c r="D212" s="26">
        <v>325</v>
      </c>
      <c r="G212" s="3"/>
    </row>
    <row r="213" spans="1:7" ht="15" customHeight="1" x14ac:dyDescent="0.2">
      <c r="A213" s="23">
        <v>708412</v>
      </c>
      <c r="B213" s="4" t="s">
        <v>500</v>
      </c>
      <c r="C213" s="25" t="s">
        <v>101</v>
      </c>
      <c r="D213" s="26">
        <v>375</v>
      </c>
      <c r="G213" s="3"/>
    </row>
    <row r="214" spans="1:7" ht="15" customHeight="1" x14ac:dyDescent="0.2">
      <c r="A214" s="23">
        <v>711004</v>
      </c>
      <c r="B214" s="4" t="s">
        <v>144</v>
      </c>
      <c r="C214" s="25" t="s">
        <v>10</v>
      </c>
      <c r="D214" s="26">
        <v>70</v>
      </c>
      <c r="G214" s="3"/>
    </row>
    <row r="215" spans="1:7" ht="15" customHeight="1" x14ac:dyDescent="0.2">
      <c r="A215" s="23">
        <v>711006</v>
      </c>
      <c r="B215" s="4" t="s">
        <v>146</v>
      </c>
      <c r="C215" s="25" t="s">
        <v>10</v>
      </c>
      <c r="D215" s="26">
        <v>80</v>
      </c>
      <c r="G215" s="3"/>
    </row>
    <row r="216" spans="1:7" ht="15" customHeight="1" x14ac:dyDescent="0.2">
      <c r="A216" s="23">
        <v>711008</v>
      </c>
      <c r="B216" s="4" t="s">
        <v>148</v>
      </c>
      <c r="C216" s="25" t="s">
        <v>10</v>
      </c>
      <c r="D216" s="26">
        <v>90</v>
      </c>
      <c r="G216" s="3"/>
    </row>
    <row r="217" spans="1:7" ht="15" customHeight="1" x14ac:dyDescent="0.2">
      <c r="A217" s="23">
        <v>711010</v>
      </c>
      <c r="B217" s="4" t="s">
        <v>374</v>
      </c>
      <c r="C217" s="25" t="s">
        <v>10</v>
      </c>
      <c r="D217" s="26">
        <v>100</v>
      </c>
      <c r="G217" s="3"/>
    </row>
    <row r="218" spans="1:7" ht="15" customHeight="1" x14ac:dyDescent="0.2">
      <c r="A218" s="23">
        <v>711012</v>
      </c>
      <c r="B218" s="4" t="s">
        <v>150</v>
      </c>
      <c r="C218" s="25" t="s">
        <v>10</v>
      </c>
      <c r="D218" s="26">
        <v>110</v>
      </c>
      <c r="G218" s="3"/>
    </row>
    <row r="219" spans="1:7" ht="15" customHeight="1" x14ac:dyDescent="0.2">
      <c r="A219" s="23">
        <v>711106</v>
      </c>
      <c r="B219" s="4" t="s">
        <v>375</v>
      </c>
      <c r="C219" s="25" t="s">
        <v>10</v>
      </c>
      <c r="D219" s="26">
        <v>85</v>
      </c>
      <c r="G219" s="3"/>
    </row>
    <row r="220" spans="1:7" ht="15" customHeight="1" x14ac:dyDescent="0.2">
      <c r="A220" s="23">
        <v>711108</v>
      </c>
      <c r="B220" s="4" t="s">
        <v>152</v>
      </c>
      <c r="C220" s="25" t="s">
        <v>10</v>
      </c>
      <c r="D220" s="26">
        <v>95</v>
      </c>
      <c r="G220" s="3"/>
    </row>
    <row r="221" spans="1:7" ht="15" customHeight="1" x14ac:dyDescent="0.2">
      <c r="A221" s="23">
        <v>711112</v>
      </c>
      <c r="B221" s="4" t="s">
        <v>154</v>
      </c>
      <c r="C221" s="25" t="s">
        <v>10</v>
      </c>
      <c r="D221" s="26">
        <v>115</v>
      </c>
      <c r="G221" s="3"/>
    </row>
    <row r="222" spans="1:7" ht="15" customHeight="1" x14ac:dyDescent="0.2">
      <c r="A222" s="23">
        <v>711116</v>
      </c>
      <c r="B222" s="4" t="s">
        <v>376</v>
      </c>
      <c r="C222" s="25" t="s">
        <v>10</v>
      </c>
      <c r="D222" s="26">
        <v>160</v>
      </c>
      <c r="G222" s="3"/>
    </row>
    <row r="223" spans="1:7" ht="15" customHeight="1" x14ac:dyDescent="0.2">
      <c r="A223" s="23">
        <v>711206</v>
      </c>
      <c r="B223" s="4" t="s">
        <v>28</v>
      </c>
      <c r="C223" s="25" t="s">
        <v>10</v>
      </c>
      <c r="D223" s="26">
        <v>6</v>
      </c>
      <c r="G223" s="3"/>
    </row>
    <row r="224" spans="1:7" ht="15" customHeight="1" x14ac:dyDescent="0.2">
      <c r="A224" s="23">
        <v>711208</v>
      </c>
      <c r="B224" s="4" t="s">
        <v>29</v>
      </c>
      <c r="C224" s="25" t="s">
        <v>10</v>
      </c>
      <c r="D224" s="26">
        <v>7</v>
      </c>
      <c r="G224" s="3"/>
    </row>
    <row r="225" spans="1:7" ht="15" customHeight="1" x14ac:dyDescent="0.2">
      <c r="A225" s="23">
        <v>711210</v>
      </c>
      <c r="B225" s="4" t="s">
        <v>30</v>
      </c>
      <c r="C225" s="25" t="s">
        <v>10</v>
      </c>
      <c r="D225" s="26">
        <v>8</v>
      </c>
      <c r="G225" s="3"/>
    </row>
    <row r="226" spans="1:7" ht="15" customHeight="1" x14ac:dyDescent="0.2">
      <c r="A226" s="23">
        <v>711212</v>
      </c>
      <c r="B226" s="4" t="s">
        <v>31</v>
      </c>
      <c r="C226" s="25" t="s">
        <v>10</v>
      </c>
      <c r="D226" s="26">
        <v>9</v>
      </c>
      <c r="G226" s="3"/>
    </row>
    <row r="227" spans="1:7" ht="15" customHeight="1" x14ac:dyDescent="0.2">
      <c r="A227" s="23">
        <v>711400</v>
      </c>
      <c r="B227" s="4" t="s">
        <v>156</v>
      </c>
      <c r="C227" s="25" t="s">
        <v>49</v>
      </c>
      <c r="D227" s="26">
        <v>225</v>
      </c>
      <c r="G227" s="3"/>
    </row>
    <row r="228" spans="1:7" ht="15" customHeight="1" x14ac:dyDescent="0.2">
      <c r="A228" s="23">
        <v>711402</v>
      </c>
      <c r="B228" s="4" t="s">
        <v>158</v>
      </c>
      <c r="C228" s="25" t="s">
        <v>20</v>
      </c>
      <c r="D228" s="26">
        <v>1800</v>
      </c>
      <c r="G228" s="3"/>
    </row>
    <row r="229" spans="1:7" ht="15" customHeight="1" x14ac:dyDescent="0.2">
      <c r="A229" s="23">
        <v>711500</v>
      </c>
      <c r="B229" s="8" t="s">
        <v>160</v>
      </c>
      <c r="C229" s="25" t="s">
        <v>20</v>
      </c>
      <c r="D229" s="26">
        <v>1800</v>
      </c>
      <c r="G229" s="3"/>
    </row>
    <row r="230" spans="1:7" ht="15" customHeight="1" x14ac:dyDescent="0.2">
      <c r="A230" s="23">
        <v>712004</v>
      </c>
      <c r="B230" s="4" t="s">
        <v>377</v>
      </c>
      <c r="C230" s="25" t="s">
        <v>20</v>
      </c>
      <c r="D230" s="26">
        <v>500</v>
      </c>
      <c r="G230" s="3"/>
    </row>
    <row r="231" spans="1:7" ht="15" customHeight="1" x14ac:dyDescent="0.2">
      <c r="A231" s="23">
        <v>712006</v>
      </c>
      <c r="B231" s="4" t="s">
        <v>162</v>
      </c>
      <c r="C231" s="25" t="s">
        <v>20</v>
      </c>
      <c r="D231" s="26">
        <v>800</v>
      </c>
      <c r="G231" s="3"/>
    </row>
    <row r="232" spans="1:7" ht="15" customHeight="1" x14ac:dyDescent="0.2">
      <c r="A232" s="23">
        <v>712008</v>
      </c>
      <c r="B232" s="4" t="s">
        <v>164</v>
      </c>
      <c r="C232" s="25" t="s">
        <v>20</v>
      </c>
      <c r="D232" s="26">
        <v>1100</v>
      </c>
      <c r="G232" s="3"/>
    </row>
    <row r="233" spans="1:7" ht="15" customHeight="1" x14ac:dyDescent="0.2">
      <c r="A233" s="23">
        <v>712010</v>
      </c>
      <c r="B233" s="4" t="s">
        <v>301</v>
      </c>
      <c r="C233" s="25" t="s">
        <v>20</v>
      </c>
      <c r="D233" s="26">
        <v>1500</v>
      </c>
      <c r="G233" s="3"/>
    </row>
    <row r="234" spans="1:7" ht="15" customHeight="1" x14ac:dyDescent="0.2">
      <c r="A234" s="23">
        <v>712012</v>
      </c>
      <c r="B234" s="4" t="s">
        <v>166</v>
      </c>
      <c r="C234" s="25" t="s">
        <v>20</v>
      </c>
      <c r="D234" s="26">
        <v>1900</v>
      </c>
      <c r="G234" s="3"/>
    </row>
    <row r="235" spans="1:7" ht="15" customHeight="1" x14ac:dyDescent="0.2">
      <c r="A235" s="100">
        <v>712106</v>
      </c>
      <c r="B235" s="4" t="s">
        <v>168</v>
      </c>
      <c r="C235" s="25" t="s">
        <v>20</v>
      </c>
      <c r="D235" s="26">
        <v>1500</v>
      </c>
      <c r="G235" s="3"/>
    </row>
    <row r="236" spans="1:7" ht="15" customHeight="1" x14ac:dyDescent="0.2">
      <c r="A236" s="100">
        <v>712108</v>
      </c>
      <c r="B236" s="4" t="s">
        <v>170</v>
      </c>
      <c r="C236" s="25" t="s">
        <v>20</v>
      </c>
      <c r="D236" s="26">
        <v>1800</v>
      </c>
      <c r="G236" s="3"/>
    </row>
    <row r="237" spans="1:7" ht="15" customHeight="1" x14ac:dyDescent="0.2">
      <c r="A237" s="100">
        <v>712110</v>
      </c>
      <c r="B237" s="4" t="s">
        <v>172</v>
      </c>
      <c r="C237" s="25" t="s">
        <v>20</v>
      </c>
      <c r="D237" s="26">
        <v>3000</v>
      </c>
      <c r="G237" s="3"/>
    </row>
    <row r="238" spans="1:7" ht="15" customHeight="1" x14ac:dyDescent="0.2">
      <c r="A238" s="100">
        <v>712112</v>
      </c>
      <c r="B238" s="4" t="s">
        <v>174</v>
      </c>
      <c r="C238" s="25" t="s">
        <v>20</v>
      </c>
      <c r="D238" s="26">
        <v>4000</v>
      </c>
      <c r="G238" s="3"/>
    </row>
    <row r="239" spans="1:7" ht="15" customHeight="1" x14ac:dyDescent="0.2">
      <c r="A239" s="23">
        <v>712500</v>
      </c>
      <c r="B239" s="8" t="s">
        <v>176</v>
      </c>
      <c r="C239" s="25" t="s">
        <v>20</v>
      </c>
      <c r="D239" s="26">
        <v>400</v>
      </c>
      <c r="G239" s="3"/>
    </row>
    <row r="240" spans="1:7" ht="15" customHeight="1" x14ac:dyDescent="0.2">
      <c r="A240" s="23">
        <v>714006</v>
      </c>
      <c r="B240" s="4" t="s">
        <v>178</v>
      </c>
      <c r="C240" s="25" t="s">
        <v>20</v>
      </c>
      <c r="D240" s="26">
        <v>2400</v>
      </c>
      <c r="G240" s="3"/>
    </row>
    <row r="241" spans="1:7" ht="15" customHeight="1" x14ac:dyDescent="0.2">
      <c r="A241" s="23">
        <v>717006</v>
      </c>
      <c r="B241" s="4" t="s">
        <v>180</v>
      </c>
      <c r="C241" s="25" t="s">
        <v>10</v>
      </c>
      <c r="D241" s="26">
        <v>8</v>
      </c>
      <c r="G241" s="3"/>
    </row>
    <row r="242" spans="1:7" ht="15" customHeight="1" x14ac:dyDescent="0.2">
      <c r="A242" s="23">
        <v>717008</v>
      </c>
      <c r="B242" s="4" t="s">
        <v>182</v>
      </c>
      <c r="C242" s="25" t="s">
        <v>10</v>
      </c>
      <c r="D242" s="26">
        <v>10</v>
      </c>
      <c r="G242" s="3"/>
    </row>
    <row r="243" spans="1:7" ht="15" customHeight="1" x14ac:dyDescent="0.2">
      <c r="A243" s="23">
        <v>717010</v>
      </c>
      <c r="B243" s="4" t="s">
        <v>184</v>
      </c>
      <c r="C243" s="25" t="s">
        <v>10</v>
      </c>
      <c r="D243" s="26">
        <v>12</v>
      </c>
      <c r="G243" s="3"/>
    </row>
    <row r="244" spans="1:7" ht="15" customHeight="1" x14ac:dyDescent="0.2">
      <c r="A244" s="23">
        <v>717012</v>
      </c>
      <c r="B244" s="4" t="s">
        <v>186</v>
      </c>
      <c r="C244" s="25" t="s">
        <v>10</v>
      </c>
      <c r="D244" s="26">
        <v>13</v>
      </c>
      <c r="G244" s="3"/>
    </row>
    <row r="245" spans="1:7" ht="15" customHeight="1" x14ac:dyDescent="0.2">
      <c r="A245" s="23">
        <v>717015</v>
      </c>
      <c r="B245" s="4" t="s">
        <v>188</v>
      </c>
      <c r="C245" s="25" t="s">
        <v>10</v>
      </c>
      <c r="D245" s="26">
        <v>14</v>
      </c>
      <c r="G245" s="3"/>
    </row>
    <row r="246" spans="1:7" ht="15" customHeight="1" x14ac:dyDescent="0.2">
      <c r="A246" s="23">
        <v>717018</v>
      </c>
      <c r="B246" s="4" t="s">
        <v>190</v>
      </c>
      <c r="C246" s="25" t="s">
        <v>10</v>
      </c>
      <c r="D246" s="26">
        <v>18</v>
      </c>
      <c r="G246" s="3"/>
    </row>
    <row r="247" spans="1:7" ht="15" customHeight="1" x14ac:dyDescent="0.2">
      <c r="A247" s="23">
        <v>717024</v>
      </c>
      <c r="B247" s="4" t="s">
        <v>192</v>
      </c>
      <c r="C247" s="25" t="s">
        <v>10</v>
      </c>
      <c r="D247" s="26">
        <v>18</v>
      </c>
      <c r="G247" s="3"/>
    </row>
    <row r="248" spans="1:7" ht="15" customHeight="1" x14ac:dyDescent="0.2">
      <c r="A248" s="23">
        <v>717208</v>
      </c>
      <c r="B248" s="4" t="s">
        <v>195</v>
      </c>
      <c r="C248" s="25" t="s">
        <v>10</v>
      </c>
      <c r="D248" s="26">
        <v>65</v>
      </c>
      <c r="G248" s="3"/>
    </row>
    <row r="249" spans="1:7" ht="15" customHeight="1" x14ac:dyDescent="0.2">
      <c r="A249" s="23">
        <v>717210</v>
      </c>
      <c r="B249" s="4" t="s">
        <v>197</v>
      </c>
      <c r="C249" s="25" t="s">
        <v>10</v>
      </c>
      <c r="D249" s="26">
        <v>70</v>
      </c>
      <c r="G249" s="3"/>
    </row>
    <row r="250" spans="1:7" ht="15" customHeight="1" x14ac:dyDescent="0.2">
      <c r="A250" s="23">
        <v>717213</v>
      </c>
      <c r="B250" s="4" t="s">
        <v>534</v>
      </c>
      <c r="C250" s="25" t="s">
        <v>10</v>
      </c>
      <c r="D250" s="26">
        <v>75</v>
      </c>
      <c r="G250" s="3"/>
    </row>
    <row r="251" spans="1:7" ht="15" customHeight="1" x14ac:dyDescent="0.2">
      <c r="A251" s="23">
        <v>717216</v>
      </c>
      <c r="B251" s="4" t="s">
        <v>199</v>
      </c>
      <c r="C251" s="25" t="s">
        <v>10</v>
      </c>
      <c r="D251" s="26">
        <v>80</v>
      </c>
      <c r="G251" s="3"/>
    </row>
    <row r="252" spans="1:7" ht="15" customHeight="1" x14ac:dyDescent="0.2">
      <c r="A252" s="23">
        <v>717218</v>
      </c>
      <c r="B252" s="4" t="s">
        <v>201</v>
      </c>
      <c r="C252" s="25" t="s">
        <v>10</v>
      </c>
      <c r="D252" s="26">
        <v>90</v>
      </c>
      <c r="G252" s="3"/>
    </row>
    <row r="253" spans="1:7" ht="15" customHeight="1" x14ac:dyDescent="0.2">
      <c r="A253" s="23">
        <v>717221</v>
      </c>
      <c r="B253" s="4" t="s">
        <v>203</v>
      </c>
      <c r="C253" s="25" t="s">
        <v>10</v>
      </c>
      <c r="D253" s="26">
        <v>110</v>
      </c>
      <c r="G253" s="3"/>
    </row>
    <row r="254" spans="1:7" ht="15" customHeight="1" x14ac:dyDescent="0.2">
      <c r="A254" s="23">
        <v>717224</v>
      </c>
      <c r="B254" s="4" t="s">
        <v>205</v>
      </c>
      <c r="C254" s="25" t="s">
        <v>10</v>
      </c>
      <c r="D254" s="26">
        <v>130</v>
      </c>
      <c r="G254" s="3"/>
    </row>
    <row r="255" spans="1:7" ht="15" customHeight="1" x14ac:dyDescent="0.2">
      <c r="A255" s="23">
        <v>717308</v>
      </c>
      <c r="B255" s="4" t="s">
        <v>207</v>
      </c>
      <c r="C255" s="25" t="s">
        <v>10</v>
      </c>
      <c r="D255" s="26">
        <v>80</v>
      </c>
      <c r="G255" s="3"/>
    </row>
    <row r="256" spans="1:7" ht="15" customHeight="1" x14ac:dyDescent="0.2">
      <c r="A256" s="23">
        <v>717310</v>
      </c>
      <c r="B256" s="4" t="s">
        <v>209</v>
      </c>
      <c r="C256" s="25" t="s">
        <v>10</v>
      </c>
      <c r="D256" s="26">
        <v>85</v>
      </c>
      <c r="G256" s="3"/>
    </row>
    <row r="257" spans="1:7" ht="15" customHeight="1" x14ac:dyDescent="0.2">
      <c r="A257" s="23">
        <v>717312</v>
      </c>
      <c r="B257" s="4" t="s">
        <v>211</v>
      </c>
      <c r="C257" s="25" t="s">
        <v>10</v>
      </c>
      <c r="D257" s="26">
        <v>90</v>
      </c>
      <c r="G257" s="3"/>
    </row>
    <row r="258" spans="1:7" ht="15" customHeight="1" x14ac:dyDescent="0.2">
      <c r="A258" s="23">
        <v>717314</v>
      </c>
      <c r="B258" s="4" t="s">
        <v>213</v>
      </c>
      <c r="C258" s="25" t="s">
        <v>10</v>
      </c>
      <c r="D258" s="26">
        <v>100</v>
      </c>
      <c r="G258" s="3"/>
    </row>
    <row r="259" spans="1:7" ht="15" customHeight="1" x14ac:dyDescent="0.2">
      <c r="A259" s="23">
        <v>717316</v>
      </c>
      <c r="B259" s="4" t="s">
        <v>215</v>
      </c>
      <c r="C259" s="25" t="s">
        <v>10</v>
      </c>
      <c r="D259" s="26">
        <v>120</v>
      </c>
      <c r="G259" s="3"/>
    </row>
    <row r="260" spans="1:7" ht="15" customHeight="1" x14ac:dyDescent="0.2">
      <c r="A260" s="23">
        <v>717318</v>
      </c>
      <c r="B260" s="4" t="s">
        <v>217</v>
      </c>
      <c r="C260" s="25" t="s">
        <v>10</v>
      </c>
      <c r="D260" s="26">
        <v>125</v>
      </c>
      <c r="G260" s="3"/>
    </row>
    <row r="261" spans="1:7" ht="15" customHeight="1" x14ac:dyDescent="0.2">
      <c r="A261" s="23">
        <v>717324</v>
      </c>
      <c r="B261" s="4" t="s">
        <v>219</v>
      </c>
      <c r="C261" s="25" t="s">
        <v>10</v>
      </c>
      <c r="D261" s="26">
        <v>150</v>
      </c>
      <c r="G261" s="3"/>
    </row>
    <row r="262" spans="1:7" ht="15" customHeight="1" x14ac:dyDescent="0.2">
      <c r="A262" s="23">
        <v>717358</v>
      </c>
      <c r="B262" s="4" t="s">
        <v>221</v>
      </c>
      <c r="C262" s="25" t="s">
        <v>10</v>
      </c>
      <c r="D262" s="26">
        <v>80</v>
      </c>
      <c r="G262" s="3"/>
    </row>
    <row r="263" spans="1:7" ht="15" customHeight="1" x14ac:dyDescent="0.2">
      <c r="A263" s="23">
        <v>717360</v>
      </c>
      <c r="B263" s="4" t="s">
        <v>223</v>
      </c>
      <c r="C263" s="25" t="s">
        <v>10</v>
      </c>
      <c r="D263" s="26">
        <v>85</v>
      </c>
      <c r="G263" s="3"/>
    </row>
    <row r="264" spans="1:7" ht="15" customHeight="1" x14ac:dyDescent="0.2">
      <c r="A264" s="23">
        <v>717362</v>
      </c>
      <c r="B264" s="4" t="s">
        <v>225</v>
      </c>
      <c r="C264" s="25" t="s">
        <v>10</v>
      </c>
      <c r="D264" s="26">
        <v>95</v>
      </c>
      <c r="G264" s="3"/>
    </row>
    <row r="265" spans="1:7" ht="15" customHeight="1" x14ac:dyDescent="0.2">
      <c r="A265" s="23">
        <v>717368</v>
      </c>
      <c r="B265" s="4" t="s">
        <v>527</v>
      </c>
      <c r="C265" s="25" t="s">
        <v>10</v>
      </c>
      <c r="D265" s="26">
        <v>80</v>
      </c>
      <c r="G265" s="3"/>
    </row>
    <row r="266" spans="1:7" ht="15" customHeight="1" x14ac:dyDescent="0.2">
      <c r="A266" s="23">
        <v>717370</v>
      </c>
      <c r="B266" s="4" t="s">
        <v>528</v>
      </c>
      <c r="C266" s="25" t="s">
        <v>10</v>
      </c>
      <c r="D266" s="26">
        <v>85</v>
      </c>
      <c r="G266" s="3"/>
    </row>
    <row r="267" spans="1:7" ht="15" customHeight="1" x14ac:dyDescent="0.2">
      <c r="A267" s="23">
        <v>717372</v>
      </c>
      <c r="B267" s="4" t="s">
        <v>529</v>
      </c>
      <c r="C267" s="25" t="s">
        <v>10</v>
      </c>
      <c r="D267" s="26">
        <v>90</v>
      </c>
      <c r="G267" s="3"/>
    </row>
    <row r="268" spans="1:7" ht="15" customHeight="1" x14ac:dyDescent="0.2">
      <c r="A268" s="23">
        <v>717374</v>
      </c>
      <c r="B268" s="4" t="s">
        <v>530</v>
      </c>
      <c r="C268" s="25" t="s">
        <v>10</v>
      </c>
      <c r="D268" s="26">
        <v>100</v>
      </c>
      <c r="G268" s="3"/>
    </row>
    <row r="269" spans="1:7" ht="15" customHeight="1" x14ac:dyDescent="0.2">
      <c r="A269" s="23">
        <v>717376</v>
      </c>
      <c r="B269" s="4" t="s">
        <v>531</v>
      </c>
      <c r="C269" s="25" t="s">
        <v>10</v>
      </c>
      <c r="D269" s="26">
        <v>120</v>
      </c>
      <c r="G269" s="3"/>
    </row>
    <row r="270" spans="1:7" ht="15" customHeight="1" x14ac:dyDescent="0.2">
      <c r="A270" s="23">
        <v>717378</v>
      </c>
      <c r="B270" s="4" t="s">
        <v>533</v>
      </c>
      <c r="C270" s="25" t="s">
        <v>10</v>
      </c>
      <c r="D270" s="26">
        <v>125</v>
      </c>
      <c r="G270" s="3"/>
    </row>
    <row r="271" spans="1:7" ht="15" customHeight="1" x14ac:dyDescent="0.2">
      <c r="A271" s="23">
        <v>717384</v>
      </c>
      <c r="B271" s="4" t="s">
        <v>532</v>
      </c>
      <c r="C271" s="25" t="s">
        <v>10</v>
      </c>
      <c r="D271" s="26">
        <v>150</v>
      </c>
      <c r="G271" s="3"/>
    </row>
    <row r="272" spans="1:7" ht="15" customHeight="1" x14ac:dyDescent="0.2">
      <c r="A272" s="23">
        <v>717413</v>
      </c>
      <c r="B272" s="4" t="s">
        <v>535</v>
      </c>
      <c r="C272" s="25" t="s">
        <v>10</v>
      </c>
      <c r="D272" s="26">
        <v>75</v>
      </c>
      <c r="G272" s="3"/>
    </row>
    <row r="273" spans="1:7" ht="15" customHeight="1" x14ac:dyDescent="0.2">
      <c r="A273" s="23">
        <v>717416</v>
      </c>
      <c r="B273" s="4" t="s">
        <v>227</v>
      </c>
      <c r="C273" s="25" t="s">
        <v>10</v>
      </c>
      <c r="D273" s="26">
        <v>80</v>
      </c>
      <c r="G273" s="3"/>
    </row>
    <row r="274" spans="1:7" ht="15" customHeight="1" x14ac:dyDescent="0.2">
      <c r="A274" s="23">
        <v>717418</v>
      </c>
      <c r="B274" s="4" t="s">
        <v>229</v>
      </c>
      <c r="C274" s="25" t="s">
        <v>10</v>
      </c>
      <c r="D274" s="26">
        <v>90</v>
      </c>
      <c r="G274" s="3"/>
    </row>
    <row r="275" spans="1:7" ht="15" customHeight="1" x14ac:dyDescent="0.2">
      <c r="A275" s="23">
        <v>717421</v>
      </c>
      <c r="B275" s="4" t="s">
        <v>231</v>
      </c>
      <c r="C275" s="25" t="s">
        <v>10</v>
      </c>
      <c r="D275" s="26">
        <v>110</v>
      </c>
      <c r="G275" s="3"/>
    </row>
    <row r="276" spans="1:7" ht="15" customHeight="1" x14ac:dyDescent="0.2">
      <c r="A276" s="23">
        <v>717424</v>
      </c>
      <c r="B276" s="4" t="s">
        <v>233</v>
      </c>
      <c r="C276" s="25" t="s">
        <v>10</v>
      </c>
      <c r="D276" s="26">
        <v>130</v>
      </c>
      <c r="G276" s="3"/>
    </row>
    <row r="277" spans="1:7" ht="15" customHeight="1" x14ac:dyDescent="0.2">
      <c r="A277" s="23">
        <v>717608</v>
      </c>
      <c r="B277" s="4" t="s">
        <v>235</v>
      </c>
      <c r="C277" s="25" t="s">
        <v>10</v>
      </c>
      <c r="D277" s="26">
        <v>80</v>
      </c>
      <c r="G277" s="3"/>
    </row>
    <row r="278" spans="1:7" ht="15" customHeight="1" x14ac:dyDescent="0.2">
      <c r="A278" s="23">
        <v>717612</v>
      </c>
      <c r="B278" s="4" t="s">
        <v>237</v>
      </c>
      <c r="C278" s="25" t="s">
        <v>10</v>
      </c>
      <c r="D278" s="26">
        <v>90</v>
      </c>
      <c r="G278" s="3"/>
    </row>
    <row r="279" spans="1:7" ht="15" customHeight="1" x14ac:dyDescent="0.2">
      <c r="A279" s="23">
        <v>717614</v>
      </c>
      <c r="B279" s="4" t="s">
        <v>536</v>
      </c>
      <c r="C279" s="25" t="s">
        <v>10</v>
      </c>
      <c r="D279" s="26">
        <v>100</v>
      </c>
      <c r="G279" s="3"/>
    </row>
    <row r="280" spans="1:7" ht="15" customHeight="1" x14ac:dyDescent="0.2">
      <c r="A280" s="23">
        <v>717616</v>
      </c>
      <c r="B280" s="4" t="s">
        <v>239</v>
      </c>
      <c r="C280" s="25" t="s">
        <v>10</v>
      </c>
      <c r="D280" s="26">
        <v>120</v>
      </c>
      <c r="G280" s="3"/>
    </row>
    <row r="281" spans="1:7" ht="15" customHeight="1" x14ac:dyDescent="0.2">
      <c r="A281" s="23">
        <v>717618</v>
      </c>
      <c r="B281" s="4" t="s">
        <v>241</v>
      </c>
      <c r="C281" s="25" t="s">
        <v>10</v>
      </c>
      <c r="D281" s="26">
        <v>125</v>
      </c>
      <c r="G281" s="3"/>
    </row>
    <row r="282" spans="1:7" ht="15" customHeight="1" x14ac:dyDescent="0.2">
      <c r="A282" s="23">
        <v>717620</v>
      </c>
      <c r="B282" s="4" t="s">
        <v>243</v>
      </c>
      <c r="C282" s="25" t="s">
        <v>10</v>
      </c>
      <c r="D282" s="26">
        <v>140</v>
      </c>
      <c r="G282" s="3"/>
    </row>
    <row r="283" spans="1:7" ht="15" customHeight="1" x14ac:dyDescent="0.2">
      <c r="A283" s="23">
        <v>717624</v>
      </c>
      <c r="B283" s="4" t="s">
        <v>245</v>
      </c>
      <c r="C283" s="25" t="s">
        <v>10</v>
      </c>
      <c r="D283" s="26">
        <v>150</v>
      </c>
      <c r="G283" s="3"/>
    </row>
    <row r="284" spans="1:7" ht="15" customHeight="1" x14ac:dyDescent="0.2">
      <c r="A284" s="23">
        <v>717656</v>
      </c>
      <c r="B284" s="4" t="s">
        <v>378</v>
      </c>
      <c r="C284" s="25" t="s">
        <v>10</v>
      </c>
      <c r="D284" s="26">
        <v>70</v>
      </c>
      <c r="G284" s="3"/>
    </row>
    <row r="285" spans="1:7" ht="15" customHeight="1" x14ac:dyDescent="0.2">
      <c r="A285" s="23">
        <v>717658</v>
      </c>
      <c r="B285" s="4" t="s">
        <v>246</v>
      </c>
      <c r="C285" s="25" t="s">
        <v>10</v>
      </c>
      <c r="D285" s="26">
        <v>80</v>
      </c>
      <c r="G285" s="3"/>
    </row>
    <row r="286" spans="1:7" ht="15" customHeight="1" x14ac:dyDescent="0.2">
      <c r="A286" s="23">
        <v>717662</v>
      </c>
      <c r="B286" s="4" t="s">
        <v>248</v>
      </c>
      <c r="C286" s="25" t="s">
        <v>10</v>
      </c>
      <c r="D286" s="26">
        <v>95</v>
      </c>
      <c r="G286" s="3"/>
    </row>
    <row r="287" spans="1:7" ht="15" customHeight="1" x14ac:dyDescent="0.2">
      <c r="A287" s="23">
        <v>717708</v>
      </c>
      <c r="B287" s="4" t="s">
        <v>250</v>
      </c>
      <c r="C287" s="25" t="s">
        <v>10</v>
      </c>
      <c r="D287" s="26">
        <v>55</v>
      </c>
      <c r="G287" s="3"/>
    </row>
    <row r="288" spans="1:7" ht="15" customHeight="1" x14ac:dyDescent="0.2">
      <c r="A288" s="23">
        <v>717710</v>
      </c>
      <c r="B288" s="4" t="s">
        <v>252</v>
      </c>
      <c r="C288" s="25" t="s">
        <v>10</v>
      </c>
      <c r="D288" s="26">
        <v>60</v>
      </c>
      <c r="G288" s="3"/>
    </row>
    <row r="289" spans="1:7" ht="15" customHeight="1" x14ac:dyDescent="0.2">
      <c r="A289" s="23">
        <v>717712</v>
      </c>
      <c r="B289" s="4" t="s">
        <v>538</v>
      </c>
      <c r="C289" s="25" t="s">
        <v>10</v>
      </c>
      <c r="D289" s="26">
        <v>70</v>
      </c>
      <c r="G289" s="3"/>
    </row>
    <row r="290" spans="1:7" ht="15" customHeight="1" x14ac:dyDescent="0.2">
      <c r="A290" s="23">
        <v>717716</v>
      </c>
      <c r="B290" s="4" t="s">
        <v>254</v>
      </c>
      <c r="C290" s="25" t="s">
        <v>10</v>
      </c>
      <c r="D290" s="26">
        <v>80</v>
      </c>
      <c r="G290" s="3"/>
    </row>
    <row r="291" spans="1:7" ht="15" customHeight="1" x14ac:dyDescent="0.2">
      <c r="A291" s="23">
        <v>717728</v>
      </c>
      <c r="B291" s="4" t="s">
        <v>539</v>
      </c>
      <c r="C291" s="25" t="s">
        <v>10</v>
      </c>
      <c r="D291" s="26">
        <v>80</v>
      </c>
      <c r="G291" s="3"/>
    </row>
    <row r="292" spans="1:7" ht="15" customHeight="1" x14ac:dyDescent="0.2">
      <c r="A292" s="23">
        <v>717730</v>
      </c>
      <c r="B292" s="4" t="s">
        <v>540</v>
      </c>
      <c r="C292" s="25" t="s">
        <v>10</v>
      </c>
      <c r="D292" s="26">
        <v>85</v>
      </c>
      <c r="G292" s="3"/>
    </row>
    <row r="293" spans="1:7" ht="15" customHeight="1" x14ac:dyDescent="0.2">
      <c r="A293" s="23">
        <v>717732</v>
      </c>
      <c r="B293" s="4" t="s">
        <v>541</v>
      </c>
      <c r="C293" s="25" t="s">
        <v>10</v>
      </c>
      <c r="D293" s="26">
        <v>90</v>
      </c>
      <c r="G293" s="3"/>
    </row>
    <row r="294" spans="1:7" ht="15" customHeight="1" x14ac:dyDescent="0.2">
      <c r="A294" s="23">
        <v>717735</v>
      </c>
      <c r="B294" s="4" t="s">
        <v>580</v>
      </c>
      <c r="C294" s="25" t="s">
        <v>10</v>
      </c>
      <c r="D294" s="26">
        <v>110</v>
      </c>
      <c r="G294" s="3"/>
    </row>
    <row r="295" spans="1:7" ht="15" customHeight="1" x14ac:dyDescent="0.2">
      <c r="A295" s="23">
        <v>717738</v>
      </c>
      <c r="B295" s="4" t="s">
        <v>542</v>
      </c>
      <c r="C295" s="25" t="s">
        <v>10</v>
      </c>
      <c r="D295" s="26">
        <v>125</v>
      </c>
      <c r="G295" s="3"/>
    </row>
    <row r="296" spans="1:7" ht="15" customHeight="1" x14ac:dyDescent="0.2">
      <c r="A296" s="23">
        <v>717744</v>
      </c>
      <c r="B296" s="4" t="s">
        <v>543</v>
      </c>
      <c r="C296" s="25" t="s">
        <v>10</v>
      </c>
      <c r="D296" s="26">
        <v>150</v>
      </c>
      <c r="G296" s="3"/>
    </row>
    <row r="297" spans="1:7" ht="15" customHeight="1" x14ac:dyDescent="0.2">
      <c r="A297" s="23">
        <v>717748</v>
      </c>
      <c r="B297" s="4" t="s">
        <v>256</v>
      </c>
      <c r="C297" s="25" t="s">
        <v>10</v>
      </c>
      <c r="D297" s="26">
        <v>80</v>
      </c>
      <c r="G297" s="3"/>
    </row>
    <row r="298" spans="1:7" ht="15" customHeight="1" x14ac:dyDescent="0.2">
      <c r="A298" s="23">
        <v>717750</v>
      </c>
      <c r="B298" s="4" t="s">
        <v>258</v>
      </c>
      <c r="C298" s="25" t="s">
        <v>10</v>
      </c>
      <c r="D298" s="26">
        <v>85</v>
      </c>
      <c r="G298" s="3"/>
    </row>
    <row r="299" spans="1:7" ht="15" customHeight="1" x14ac:dyDescent="0.2">
      <c r="A299" s="23">
        <v>717752</v>
      </c>
      <c r="B299" s="4" t="s">
        <v>260</v>
      </c>
      <c r="C299" s="25" t="s">
        <v>10</v>
      </c>
      <c r="D299" s="26">
        <v>90</v>
      </c>
      <c r="G299" s="3"/>
    </row>
    <row r="300" spans="1:7" ht="15" customHeight="1" x14ac:dyDescent="0.2">
      <c r="A300" s="23">
        <v>717778</v>
      </c>
      <c r="B300" s="4" t="s">
        <v>262</v>
      </c>
      <c r="C300" s="25" t="s">
        <v>10</v>
      </c>
      <c r="D300" s="26">
        <v>80</v>
      </c>
      <c r="G300" s="3"/>
    </row>
    <row r="301" spans="1:7" ht="15" customHeight="1" x14ac:dyDescent="0.2">
      <c r="A301" s="23">
        <v>717780</v>
      </c>
      <c r="B301" s="4" t="s">
        <v>264</v>
      </c>
      <c r="C301" s="25" t="s">
        <v>10</v>
      </c>
      <c r="D301" s="26">
        <v>90</v>
      </c>
      <c r="G301" s="3"/>
    </row>
    <row r="302" spans="1:7" ht="15" customHeight="1" x14ac:dyDescent="0.2">
      <c r="A302" s="23">
        <v>717782</v>
      </c>
      <c r="B302" s="4" t="s">
        <v>266</v>
      </c>
      <c r="C302" s="25" t="s">
        <v>10</v>
      </c>
      <c r="D302" s="26">
        <v>95</v>
      </c>
      <c r="G302" s="3"/>
    </row>
    <row r="303" spans="1:7" ht="15" customHeight="1" x14ac:dyDescent="0.2">
      <c r="A303" s="23">
        <v>717784</v>
      </c>
      <c r="B303" s="4" t="s">
        <v>537</v>
      </c>
      <c r="C303" s="25" t="s">
        <v>10</v>
      </c>
      <c r="D303" s="26">
        <v>100</v>
      </c>
      <c r="G303" s="3"/>
    </row>
    <row r="304" spans="1:7" ht="15" customHeight="1" x14ac:dyDescent="0.2">
      <c r="A304" s="23">
        <v>717786</v>
      </c>
      <c r="B304" s="4" t="s">
        <v>268</v>
      </c>
      <c r="C304" s="25" t="s">
        <v>10</v>
      </c>
      <c r="D304" s="26">
        <v>120</v>
      </c>
      <c r="G304" s="3"/>
    </row>
    <row r="305" spans="1:7" ht="15" customHeight="1" x14ac:dyDescent="0.2">
      <c r="A305" s="23">
        <v>717788</v>
      </c>
      <c r="B305" s="4" t="s">
        <v>270</v>
      </c>
      <c r="C305" s="25" t="s">
        <v>10</v>
      </c>
      <c r="D305" s="26">
        <v>150</v>
      </c>
      <c r="G305" s="3"/>
    </row>
    <row r="306" spans="1:7" ht="15" customHeight="1" x14ac:dyDescent="0.2">
      <c r="A306" s="23">
        <v>717790</v>
      </c>
      <c r="B306" s="4" t="s">
        <v>271</v>
      </c>
      <c r="C306" s="25" t="s">
        <v>10</v>
      </c>
      <c r="D306" s="26">
        <v>55</v>
      </c>
      <c r="G306" s="3"/>
    </row>
    <row r="307" spans="1:7" ht="15" customHeight="1" x14ac:dyDescent="0.2">
      <c r="A307" s="23">
        <v>717792</v>
      </c>
      <c r="B307" s="4" t="s">
        <v>272</v>
      </c>
      <c r="C307" s="25" t="s">
        <v>10</v>
      </c>
      <c r="D307" s="26">
        <v>65</v>
      </c>
      <c r="G307" s="3"/>
    </row>
    <row r="308" spans="1:7" ht="15" customHeight="1" x14ac:dyDescent="0.2">
      <c r="A308" s="23">
        <v>717795</v>
      </c>
      <c r="B308" s="4" t="s">
        <v>273</v>
      </c>
      <c r="C308" s="25" t="s">
        <v>10</v>
      </c>
      <c r="D308" s="26">
        <v>75</v>
      </c>
      <c r="G308" s="3"/>
    </row>
    <row r="309" spans="1:7" ht="15" customHeight="1" x14ac:dyDescent="0.2">
      <c r="A309" s="23">
        <v>717826</v>
      </c>
      <c r="B309" s="4" t="s">
        <v>545</v>
      </c>
      <c r="C309" s="25" t="s">
        <v>20</v>
      </c>
      <c r="D309" s="26">
        <v>500</v>
      </c>
      <c r="G309" s="3"/>
    </row>
    <row r="310" spans="1:7" ht="15" customHeight="1" x14ac:dyDescent="0.2">
      <c r="A310" s="23">
        <v>717828</v>
      </c>
      <c r="B310" s="4" t="s">
        <v>546</v>
      </c>
      <c r="C310" s="25" t="s">
        <v>20</v>
      </c>
      <c r="D310" s="26">
        <v>700</v>
      </c>
      <c r="G310" s="3"/>
    </row>
    <row r="311" spans="1:7" ht="15" customHeight="1" x14ac:dyDescent="0.2">
      <c r="A311" s="23">
        <v>717830</v>
      </c>
      <c r="B311" s="4" t="s">
        <v>547</v>
      </c>
      <c r="C311" s="25" t="s">
        <v>20</v>
      </c>
      <c r="D311" s="26">
        <v>900</v>
      </c>
      <c r="G311" s="3"/>
    </row>
    <row r="312" spans="1:7" ht="15" customHeight="1" x14ac:dyDescent="0.2">
      <c r="A312" s="23">
        <v>717846</v>
      </c>
      <c r="B312" s="4" t="s">
        <v>275</v>
      </c>
      <c r="C312" s="25" t="s">
        <v>20</v>
      </c>
      <c r="D312" s="26">
        <v>800</v>
      </c>
      <c r="G312" s="3"/>
    </row>
    <row r="313" spans="1:7" ht="15" customHeight="1" x14ac:dyDescent="0.2">
      <c r="A313" s="23">
        <v>717848</v>
      </c>
      <c r="B313" s="4" t="s">
        <v>277</v>
      </c>
      <c r="C313" s="25" t="s">
        <v>20</v>
      </c>
      <c r="D313" s="26">
        <v>1150</v>
      </c>
      <c r="G313" s="3"/>
    </row>
    <row r="314" spans="1:7" ht="15" customHeight="1" x14ac:dyDescent="0.2">
      <c r="A314" s="23">
        <v>717850</v>
      </c>
      <c r="B314" s="4" t="s">
        <v>548</v>
      </c>
      <c r="C314" s="25" t="s">
        <v>20</v>
      </c>
      <c r="D314" s="26">
        <v>1300</v>
      </c>
      <c r="G314" s="3"/>
    </row>
    <row r="315" spans="1:7" ht="15" customHeight="1" x14ac:dyDescent="0.2">
      <c r="A315" s="23">
        <v>717852</v>
      </c>
      <c r="B315" s="4" t="s">
        <v>574</v>
      </c>
      <c r="C315" s="25" t="s">
        <v>20</v>
      </c>
      <c r="D315" s="26">
        <v>1500</v>
      </c>
      <c r="G315" s="3"/>
    </row>
    <row r="316" spans="1:7" ht="15" customHeight="1" x14ac:dyDescent="0.2">
      <c r="A316" s="23">
        <v>717866</v>
      </c>
      <c r="B316" s="4" t="s">
        <v>279</v>
      </c>
      <c r="C316" s="25" t="s">
        <v>20</v>
      </c>
      <c r="D316" s="26">
        <v>150</v>
      </c>
      <c r="G316" s="3"/>
    </row>
    <row r="317" spans="1:7" ht="15" customHeight="1" x14ac:dyDescent="0.2">
      <c r="A317" s="23">
        <v>717868</v>
      </c>
      <c r="B317" s="4" t="s">
        <v>281</v>
      </c>
      <c r="C317" s="25" t="s">
        <v>20</v>
      </c>
      <c r="D317" s="26">
        <v>175</v>
      </c>
      <c r="G317" s="3"/>
    </row>
    <row r="318" spans="1:7" ht="15" customHeight="1" x14ac:dyDescent="0.2">
      <c r="A318" s="23">
        <v>717870</v>
      </c>
      <c r="B318" s="4" t="s">
        <v>544</v>
      </c>
      <c r="C318" s="25" t="s">
        <v>20</v>
      </c>
      <c r="D318" s="26">
        <v>200</v>
      </c>
      <c r="G318" s="3"/>
    </row>
    <row r="319" spans="1:7" ht="15" customHeight="1" x14ac:dyDescent="0.2">
      <c r="A319" s="23">
        <v>717892</v>
      </c>
      <c r="B319" s="4" t="s">
        <v>283</v>
      </c>
      <c r="C319" s="25" t="s">
        <v>20</v>
      </c>
      <c r="D319" s="26">
        <v>1300</v>
      </c>
      <c r="G319" s="3"/>
    </row>
    <row r="320" spans="1:7" ht="15" customHeight="1" x14ac:dyDescent="0.2">
      <c r="A320" s="23">
        <v>717896</v>
      </c>
      <c r="B320" s="4" t="s">
        <v>285</v>
      </c>
      <c r="C320" s="25" t="s">
        <v>20</v>
      </c>
      <c r="D320" s="26">
        <v>1500</v>
      </c>
      <c r="G320" s="3"/>
    </row>
    <row r="321" spans="1:7" ht="15" customHeight="1" x14ac:dyDescent="0.2">
      <c r="A321" s="23">
        <v>717898</v>
      </c>
      <c r="B321" s="4" t="s">
        <v>287</v>
      </c>
      <c r="C321" s="25" t="s">
        <v>20</v>
      </c>
      <c r="D321" s="26">
        <v>2500</v>
      </c>
      <c r="G321" s="3"/>
    </row>
    <row r="322" spans="1:7" ht="15" customHeight="1" x14ac:dyDescent="0.2">
      <c r="A322" s="23">
        <v>717899</v>
      </c>
      <c r="B322" s="4" t="s">
        <v>289</v>
      </c>
      <c r="C322" s="25" t="s">
        <v>20</v>
      </c>
      <c r="D322" s="26">
        <v>3000</v>
      </c>
      <c r="G322" s="3"/>
    </row>
    <row r="323" spans="1:7" ht="15" customHeight="1" x14ac:dyDescent="0.2">
      <c r="A323" s="100">
        <v>717902</v>
      </c>
      <c r="B323" s="8" t="s">
        <v>291</v>
      </c>
      <c r="C323" s="25" t="s">
        <v>20</v>
      </c>
      <c r="D323" s="26">
        <v>500</v>
      </c>
      <c r="G323" s="3"/>
    </row>
    <row r="324" spans="1:7" ht="15" customHeight="1" x14ac:dyDescent="0.2">
      <c r="A324" s="23">
        <v>717985</v>
      </c>
      <c r="B324" s="8" t="s">
        <v>293</v>
      </c>
      <c r="C324" s="25" t="s">
        <v>3</v>
      </c>
      <c r="D324" s="26"/>
      <c r="G324" s="3"/>
    </row>
    <row r="325" spans="1:7" ht="15" customHeight="1" x14ac:dyDescent="0.2">
      <c r="A325" s="23">
        <v>717990</v>
      </c>
      <c r="B325" s="8" t="s">
        <v>379</v>
      </c>
      <c r="C325" s="25" t="s">
        <v>10</v>
      </c>
      <c r="D325" s="26">
        <v>4</v>
      </c>
      <c r="G325" s="3"/>
    </row>
    <row r="326" spans="1:7" ht="15" customHeight="1" x14ac:dyDescent="0.2">
      <c r="A326" s="23">
        <v>719006</v>
      </c>
      <c r="B326" s="8" t="s">
        <v>295</v>
      </c>
      <c r="C326" s="25" t="s">
        <v>20</v>
      </c>
      <c r="D326" s="26">
        <v>700</v>
      </c>
      <c r="G326" s="3"/>
    </row>
    <row r="327" spans="1:7" ht="15" customHeight="1" x14ac:dyDescent="0.2">
      <c r="A327" s="23">
        <v>719008</v>
      </c>
      <c r="B327" s="8" t="s">
        <v>297</v>
      </c>
      <c r="C327" s="25" t="s">
        <v>20</v>
      </c>
      <c r="D327" s="26">
        <v>800</v>
      </c>
      <c r="G327" s="3"/>
    </row>
    <row r="328" spans="1:7" ht="15" customHeight="1" x14ac:dyDescent="0.2">
      <c r="A328" s="23">
        <v>720005</v>
      </c>
      <c r="B328" s="8" t="s">
        <v>299</v>
      </c>
      <c r="C328" s="25" t="s">
        <v>20</v>
      </c>
      <c r="D328" s="26">
        <v>350</v>
      </c>
      <c r="G328" s="3"/>
    </row>
    <row r="329" spans="1:7" ht="15" customHeight="1" x14ac:dyDescent="0.2">
      <c r="A329" s="23">
        <v>720010</v>
      </c>
      <c r="B329" s="8" t="s">
        <v>303</v>
      </c>
      <c r="C329" s="25" t="s">
        <v>20</v>
      </c>
      <c r="D329" s="26">
        <v>370</v>
      </c>
      <c r="G329" s="3"/>
    </row>
    <row r="330" spans="1:7" ht="15" customHeight="1" x14ac:dyDescent="0.2">
      <c r="A330" s="23">
        <v>720015</v>
      </c>
      <c r="B330" s="8" t="s">
        <v>305</v>
      </c>
      <c r="C330" s="25" t="s">
        <v>20</v>
      </c>
      <c r="D330" s="26">
        <v>360</v>
      </c>
      <c r="G330" s="3"/>
    </row>
    <row r="331" spans="1:7" ht="15" customHeight="1" x14ac:dyDescent="0.2">
      <c r="A331" s="23">
        <v>720020</v>
      </c>
      <c r="B331" s="8" t="s">
        <v>307</v>
      </c>
      <c r="C331" s="25" t="s">
        <v>20</v>
      </c>
      <c r="D331" s="26">
        <v>340</v>
      </c>
      <c r="G331" s="3"/>
    </row>
    <row r="332" spans="1:7" ht="15" customHeight="1" x14ac:dyDescent="0.2">
      <c r="A332" s="23">
        <v>720025</v>
      </c>
      <c r="B332" s="8" t="s">
        <v>309</v>
      </c>
      <c r="C332" s="25" t="s">
        <v>20</v>
      </c>
      <c r="D332" s="26">
        <v>400</v>
      </c>
      <c r="G332" s="3"/>
    </row>
    <row r="333" spans="1:7" ht="15" customHeight="1" x14ac:dyDescent="0.2">
      <c r="A333" s="23">
        <v>720030</v>
      </c>
      <c r="B333" s="8" t="s">
        <v>311</v>
      </c>
      <c r="C333" s="25" t="s">
        <v>20</v>
      </c>
      <c r="D333" s="26">
        <v>400</v>
      </c>
      <c r="G333" s="3"/>
    </row>
    <row r="334" spans="1:7" ht="15" customHeight="1" x14ac:dyDescent="0.2">
      <c r="A334" s="23">
        <v>720045</v>
      </c>
      <c r="B334" s="8" t="s">
        <v>313</v>
      </c>
      <c r="C334" s="25" t="s">
        <v>20</v>
      </c>
      <c r="D334" s="26">
        <v>400</v>
      </c>
      <c r="G334" s="3"/>
    </row>
    <row r="335" spans="1:7" ht="15" customHeight="1" x14ac:dyDescent="0.2">
      <c r="A335" s="23">
        <v>720047</v>
      </c>
      <c r="B335" s="8" t="s">
        <v>428</v>
      </c>
      <c r="C335" s="25" t="s">
        <v>20</v>
      </c>
      <c r="D335" s="26">
        <v>400</v>
      </c>
      <c r="G335" s="3"/>
    </row>
    <row r="336" spans="1:7" ht="15" customHeight="1" x14ac:dyDescent="0.2">
      <c r="A336" s="23">
        <v>720230</v>
      </c>
      <c r="B336" s="4" t="s">
        <v>315</v>
      </c>
      <c r="C336" s="25" t="s">
        <v>20</v>
      </c>
      <c r="D336" s="26">
        <v>500</v>
      </c>
      <c r="G336" s="3"/>
    </row>
    <row r="337" spans="1:7" ht="15" customHeight="1" x14ac:dyDescent="0.2">
      <c r="A337" s="23">
        <v>720231</v>
      </c>
      <c r="B337" s="4" t="s">
        <v>317</v>
      </c>
      <c r="C337" s="25" t="s">
        <v>20</v>
      </c>
      <c r="D337" s="26">
        <v>500</v>
      </c>
      <c r="G337" s="3"/>
    </row>
    <row r="338" spans="1:7" ht="15" customHeight="1" x14ac:dyDescent="0.2">
      <c r="A338" s="23">
        <v>720235</v>
      </c>
      <c r="B338" s="4" t="s">
        <v>319</v>
      </c>
      <c r="C338" s="25" t="s">
        <v>20</v>
      </c>
      <c r="D338" s="26">
        <v>600</v>
      </c>
      <c r="G338" s="3"/>
    </row>
    <row r="339" spans="1:7" ht="15" customHeight="1" x14ac:dyDescent="0.2">
      <c r="A339" s="23">
        <v>720265</v>
      </c>
      <c r="B339" s="4" t="s">
        <v>321</v>
      </c>
      <c r="C339" s="25" t="s">
        <v>20</v>
      </c>
      <c r="D339" s="26">
        <v>550</v>
      </c>
      <c r="G339" s="3"/>
    </row>
    <row r="340" spans="1:7" ht="15" customHeight="1" x14ac:dyDescent="0.2">
      <c r="A340" s="23">
        <v>720300</v>
      </c>
      <c r="B340" s="4" t="s">
        <v>323</v>
      </c>
      <c r="C340" s="25" t="s">
        <v>20</v>
      </c>
      <c r="D340" s="26">
        <v>650</v>
      </c>
      <c r="G340" s="3"/>
    </row>
    <row r="341" spans="1:7" ht="15" customHeight="1" x14ac:dyDescent="0.2">
      <c r="A341" s="23">
        <v>720310</v>
      </c>
      <c r="B341" s="7" t="s">
        <v>380</v>
      </c>
      <c r="C341" s="23" t="s">
        <v>20</v>
      </c>
      <c r="D341" s="28">
        <v>400</v>
      </c>
      <c r="G341" s="13"/>
    </row>
    <row r="342" spans="1:7" ht="15" customHeight="1" x14ac:dyDescent="0.2">
      <c r="A342" s="23">
        <v>720320</v>
      </c>
      <c r="B342" s="1" t="s">
        <v>549</v>
      </c>
      <c r="C342" s="23" t="s">
        <v>20</v>
      </c>
      <c r="D342" s="28">
        <v>250</v>
      </c>
      <c r="G342" s="13"/>
    </row>
    <row r="343" spans="1:7" ht="15" customHeight="1" x14ac:dyDescent="0.2">
      <c r="A343" s="23">
        <v>802214</v>
      </c>
      <c r="B343" s="8" t="s">
        <v>325</v>
      </c>
      <c r="C343" s="25" t="s">
        <v>49</v>
      </c>
      <c r="D343" s="26">
        <v>42</v>
      </c>
      <c r="G343" s="3"/>
    </row>
    <row r="344" spans="1:7" ht="15" customHeight="1" x14ac:dyDescent="0.2">
      <c r="A344" s="23">
        <v>802220</v>
      </c>
      <c r="B344" s="4" t="s">
        <v>327</v>
      </c>
      <c r="C344" s="25" t="s">
        <v>49</v>
      </c>
      <c r="D344" s="26">
        <v>43</v>
      </c>
      <c r="G344" s="3"/>
    </row>
    <row r="345" spans="1:7" ht="15" customHeight="1" x14ac:dyDescent="0.2">
      <c r="A345" s="23">
        <v>802230</v>
      </c>
      <c r="B345" s="4" t="s">
        <v>329</v>
      </c>
      <c r="C345" s="25" t="s">
        <v>49</v>
      </c>
      <c r="D345" s="26">
        <v>43</v>
      </c>
      <c r="G345" s="3"/>
    </row>
    <row r="346" spans="1:7" ht="15" customHeight="1" x14ac:dyDescent="0.2">
      <c r="A346" s="23">
        <v>802600</v>
      </c>
      <c r="B346" s="4" t="s">
        <v>599</v>
      </c>
      <c r="C346" s="25" t="s">
        <v>0</v>
      </c>
      <c r="D346" s="26">
        <v>4.5</v>
      </c>
      <c r="G346" s="3"/>
    </row>
    <row r="347" spans="1:7" ht="15" customHeight="1" x14ac:dyDescent="0.2">
      <c r="A347" s="23">
        <v>802610</v>
      </c>
      <c r="B347" s="4" t="s">
        <v>597</v>
      </c>
      <c r="C347" s="25" t="s">
        <v>0</v>
      </c>
      <c r="D347" s="26">
        <v>0.75</v>
      </c>
      <c r="G347" s="3"/>
    </row>
    <row r="348" spans="1:7" ht="15" customHeight="1" x14ac:dyDescent="0.2">
      <c r="A348" s="23">
        <v>804005</v>
      </c>
      <c r="B348" s="4" t="s">
        <v>598</v>
      </c>
      <c r="C348" s="25" t="s">
        <v>10</v>
      </c>
      <c r="D348" s="26">
        <v>26</v>
      </c>
      <c r="G348" s="3"/>
    </row>
    <row r="349" spans="1:7" ht="15" customHeight="1" x14ac:dyDescent="0.2">
      <c r="A349" s="23">
        <v>804010</v>
      </c>
      <c r="B349" s="8" t="s">
        <v>336</v>
      </c>
      <c r="C349" s="25" t="s">
        <v>10</v>
      </c>
      <c r="D349" s="26">
        <v>24</v>
      </c>
      <c r="G349" s="3"/>
    </row>
    <row r="350" spans="1:7" ht="15" customHeight="1" x14ac:dyDescent="0.2">
      <c r="A350" s="23">
        <v>804015</v>
      </c>
      <c r="B350" s="8" t="s">
        <v>338</v>
      </c>
      <c r="C350" s="25" t="s">
        <v>10</v>
      </c>
      <c r="D350" s="26">
        <v>33</v>
      </c>
      <c r="G350" s="3"/>
    </row>
    <row r="351" spans="1:7" ht="15" customHeight="1" x14ac:dyDescent="0.2">
      <c r="A351" s="23">
        <v>806002</v>
      </c>
      <c r="B351" s="1" t="s">
        <v>503</v>
      </c>
      <c r="C351" s="23" t="s">
        <v>10</v>
      </c>
      <c r="D351" s="28">
        <v>14</v>
      </c>
      <c r="G351" s="13"/>
    </row>
    <row r="352" spans="1:7" ht="15" customHeight="1" x14ac:dyDescent="0.2">
      <c r="A352" s="23">
        <v>806004</v>
      </c>
      <c r="B352" s="1" t="s">
        <v>504</v>
      </c>
      <c r="C352" s="23" t="s">
        <v>10</v>
      </c>
      <c r="D352" s="28">
        <v>14</v>
      </c>
      <c r="G352" s="13"/>
    </row>
    <row r="353" spans="1:7" ht="15" customHeight="1" x14ac:dyDescent="0.2">
      <c r="A353" s="23">
        <v>806010</v>
      </c>
      <c r="B353" s="7" t="s">
        <v>429</v>
      </c>
      <c r="C353" s="23" t="s">
        <v>10</v>
      </c>
      <c r="D353" s="28">
        <v>12</v>
      </c>
      <c r="G353" s="13"/>
    </row>
    <row r="354" spans="1:7" ht="15" customHeight="1" x14ac:dyDescent="0.2">
      <c r="A354" s="23">
        <v>806020</v>
      </c>
      <c r="B354" s="1" t="s">
        <v>505</v>
      </c>
      <c r="C354" s="23" t="s">
        <v>10</v>
      </c>
      <c r="D354" s="28">
        <v>16</v>
      </c>
      <c r="G354" s="13"/>
    </row>
    <row r="355" spans="1:7" ht="15" customHeight="1" x14ac:dyDescent="0.2">
      <c r="A355" s="23">
        <v>807005</v>
      </c>
      <c r="B355" s="7" t="s">
        <v>340</v>
      </c>
      <c r="C355" s="23" t="s">
        <v>10</v>
      </c>
      <c r="D355" s="26">
        <v>20</v>
      </c>
      <c r="G355" s="13"/>
    </row>
    <row r="356" spans="1:7" ht="15" customHeight="1" x14ac:dyDescent="0.2">
      <c r="A356" s="23">
        <v>807010</v>
      </c>
      <c r="B356" s="1" t="s">
        <v>506</v>
      </c>
      <c r="C356" s="23" t="s">
        <v>10</v>
      </c>
      <c r="D356" s="26">
        <v>15</v>
      </c>
      <c r="G356" s="13"/>
    </row>
    <row r="357" spans="1:7" ht="15" customHeight="1" x14ac:dyDescent="0.2">
      <c r="A357" s="23">
        <v>808001</v>
      </c>
      <c r="B357" s="4" t="s">
        <v>342</v>
      </c>
      <c r="C357" s="25" t="s">
        <v>20</v>
      </c>
      <c r="D357" s="26">
        <v>4</v>
      </c>
      <c r="G357" s="3"/>
    </row>
    <row r="358" spans="1:7" ht="15" customHeight="1" x14ac:dyDescent="0.2">
      <c r="A358" s="23">
        <v>808002</v>
      </c>
      <c r="B358" s="4" t="s">
        <v>344</v>
      </c>
      <c r="C358" s="25" t="s">
        <v>20</v>
      </c>
      <c r="D358" s="26">
        <v>5</v>
      </c>
      <c r="G358" s="3"/>
    </row>
    <row r="359" spans="1:7" ht="15" customHeight="1" x14ac:dyDescent="0.2">
      <c r="A359" s="23">
        <v>808005</v>
      </c>
      <c r="B359" s="4" t="s">
        <v>507</v>
      </c>
      <c r="C359" s="25" t="s">
        <v>20</v>
      </c>
      <c r="D359" s="26">
        <v>5</v>
      </c>
      <c r="G359" s="3"/>
    </row>
    <row r="360" spans="1:7" ht="15" customHeight="1" x14ac:dyDescent="0.2">
      <c r="A360" s="23">
        <v>813020</v>
      </c>
      <c r="B360" s="8" t="s">
        <v>346</v>
      </c>
      <c r="C360" s="25" t="s">
        <v>20</v>
      </c>
      <c r="D360" s="26">
        <v>500</v>
      </c>
      <c r="G360" s="3"/>
    </row>
    <row r="361" spans="1:7" ht="15" customHeight="1" x14ac:dyDescent="0.2">
      <c r="A361" s="23">
        <v>813030</v>
      </c>
      <c r="B361" s="4" t="s">
        <v>430</v>
      </c>
      <c r="C361" s="25" t="s">
        <v>20</v>
      </c>
      <c r="D361" s="26">
        <v>500</v>
      </c>
      <c r="G361" s="3"/>
    </row>
    <row r="362" spans="1:7" ht="15" customHeight="1" x14ac:dyDescent="0.2">
      <c r="A362" s="23">
        <v>813120</v>
      </c>
      <c r="B362" s="8" t="s">
        <v>348</v>
      </c>
      <c r="C362" s="25" t="s">
        <v>20</v>
      </c>
      <c r="D362" s="26">
        <v>500</v>
      </c>
      <c r="G362" s="3"/>
    </row>
    <row r="363" spans="1:7" ht="15" customHeight="1" x14ac:dyDescent="0.2">
      <c r="A363" s="23">
        <v>813125</v>
      </c>
      <c r="B363" s="8" t="s">
        <v>350</v>
      </c>
      <c r="C363" s="25" t="s">
        <v>20</v>
      </c>
      <c r="D363" s="26">
        <v>500</v>
      </c>
      <c r="G363" s="3"/>
    </row>
    <row r="364" spans="1:7" ht="15" customHeight="1" x14ac:dyDescent="0.2">
      <c r="A364" s="23">
        <v>814005</v>
      </c>
      <c r="B364" s="4" t="s">
        <v>600</v>
      </c>
      <c r="C364" s="25" t="s">
        <v>7</v>
      </c>
      <c r="D364" s="26">
        <v>50</v>
      </c>
      <c r="G364" s="3"/>
    </row>
    <row r="365" spans="1:7" ht="15" customHeight="1" x14ac:dyDescent="0.2">
      <c r="A365" s="23">
        <v>814010</v>
      </c>
      <c r="B365" s="8" t="s">
        <v>353</v>
      </c>
      <c r="C365" s="25" t="s">
        <v>10</v>
      </c>
      <c r="D365" s="26">
        <v>8</v>
      </c>
      <c r="G365" s="3"/>
    </row>
    <row r="366" spans="1:7" ht="15" customHeight="1" x14ac:dyDescent="0.2">
      <c r="A366" s="23">
        <v>814020</v>
      </c>
      <c r="B366" s="4" t="s">
        <v>508</v>
      </c>
      <c r="C366" s="25" t="s">
        <v>20</v>
      </c>
      <c r="D366" s="26">
        <v>1450</v>
      </c>
      <c r="G366" s="3"/>
    </row>
    <row r="367" spans="1:7" ht="15" customHeight="1" x14ac:dyDescent="0.2">
      <c r="A367" s="23">
        <v>814022</v>
      </c>
      <c r="B367" s="4" t="s">
        <v>509</v>
      </c>
      <c r="C367" s="25" t="s">
        <v>20</v>
      </c>
      <c r="D367" s="26">
        <v>1600</v>
      </c>
      <c r="G367" s="3"/>
    </row>
    <row r="368" spans="1:7" ht="15" customHeight="1" x14ac:dyDescent="0.2">
      <c r="A368" s="23">
        <v>814023</v>
      </c>
      <c r="B368" s="4" t="s">
        <v>510</v>
      </c>
      <c r="C368" s="25" t="s">
        <v>20</v>
      </c>
      <c r="D368" s="26">
        <v>1600</v>
      </c>
      <c r="G368" s="3"/>
    </row>
    <row r="369" spans="1:7" ht="15" customHeight="1" x14ac:dyDescent="0.2">
      <c r="A369" s="100">
        <v>814024</v>
      </c>
      <c r="B369" s="8" t="s">
        <v>431</v>
      </c>
      <c r="C369" s="25" t="s">
        <v>7</v>
      </c>
      <c r="D369" s="26">
        <v>350</v>
      </c>
      <c r="G369" s="3"/>
    </row>
    <row r="370" spans="1:7" ht="15" customHeight="1" x14ac:dyDescent="0.2">
      <c r="A370" s="23">
        <v>814025</v>
      </c>
      <c r="B370" s="8" t="s">
        <v>433</v>
      </c>
      <c r="C370" s="25" t="s">
        <v>0</v>
      </c>
      <c r="D370" s="26">
        <v>100</v>
      </c>
      <c r="G370" s="3"/>
    </row>
    <row r="371" spans="1:7" ht="15" customHeight="1" x14ac:dyDescent="0.2">
      <c r="A371" s="23">
        <v>814030</v>
      </c>
      <c r="B371" s="8" t="s">
        <v>432</v>
      </c>
      <c r="C371" s="25" t="s">
        <v>7</v>
      </c>
      <c r="D371" s="26">
        <v>70</v>
      </c>
      <c r="G371" s="3"/>
    </row>
    <row r="372" spans="1:7" ht="15" customHeight="1" x14ac:dyDescent="0.2">
      <c r="A372" s="23">
        <v>814234</v>
      </c>
      <c r="B372" s="4" t="s">
        <v>434</v>
      </c>
      <c r="C372" s="25" t="s">
        <v>7</v>
      </c>
      <c r="D372" s="26">
        <v>60</v>
      </c>
      <c r="G372" s="3"/>
    </row>
    <row r="373" spans="1:7" ht="15" customHeight="1" x14ac:dyDescent="0.2">
      <c r="A373" s="23">
        <v>814240</v>
      </c>
      <c r="B373" s="4" t="s">
        <v>435</v>
      </c>
      <c r="C373" s="25" t="s">
        <v>7</v>
      </c>
      <c r="D373" s="26">
        <v>60</v>
      </c>
      <c r="G373" s="3"/>
    </row>
    <row r="374" spans="1:7" ht="15" customHeight="1" x14ac:dyDescent="0.2">
      <c r="A374" s="23">
        <v>814250</v>
      </c>
      <c r="B374" s="4" t="s">
        <v>511</v>
      </c>
      <c r="C374" s="25" t="s">
        <v>7</v>
      </c>
      <c r="D374" s="26">
        <v>70</v>
      </c>
      <c r="G374" s="3"/>
    </row>
    <row r="375" spans="1:7" ht="25.5" x14ac:dyDescent="0.2">
      <c r="A375" s="23">
        <v>814251</v>
      </c>
      <c r="B375" s="18" t="s">
        <v>512</v>
      </c>
      <c r="C375" s="25" t="s">
        <v>7</v>
      </c>
      <c r="D375" s="26">
        <v>70</v>
      </c>
      <c r="G375" s="3"/>
    </row>
    <row r="376" spans="1:7" ht="15" customHeight="1" x14ac:dyDescent="0.2">
      <c r="A376" s="23">
        <v>818020</v>
      </c>
      <c r="B376" s="8" t="s">
        <v>436</v>
      </c>
      <c r="C376" s="25" t="s">
        <v>0</v>
      </c>
      <c r="D376" s="26">
        <v>80</v>
      </c>
      <c r="G376" s="3"/>
    </row>
    <row r="377" spans="1:7" ht="15" customHeight="1" x14ac:dyDescent="0.2">
      <c r="A377" s="23">
        <v>818030</v>
      </c>
      <c r="B377" s="8" t="s">
        <v>437</v>
      </c>
      <c r="C377" s="25" t="s">
        <v>10</v>
      </c>
      <c r="D377" s="26">
        <v>200</v>
      </c>
      <c r="G377" s="3"/>
    </row>
    <row r="378" spans="1:7" ht="15" customHeight="1" x14ac:dyDescent="0.2">
      <c r="A378" s="23">
        <v>818040</v>
      </c>
      <c r="B378" s="8" t="s">
        <v>355</v>
      </c>
      <c r="C378" s="25" t="s">
        <v>10</v>
      </c>
      <c r="D378" s="26">
        <v>200</v>
      </c>
      <c r="G378" s="3"/>
    </row>
    <row r="379" spans="1:7" ht="15" customHeight="1" x14ac:dyDescent="0.2">
      <c r="A379" s="23">
        <v>818140</v>
      </c>
      <c r="B379" s="4" t="s">
        <v>357</v>
      </c>
      <c r="C379" s="25" t="s">
        <v>10</v>
      </c>
      <c r="D379" s="26">
        <v>100</v>
      </c>
      <c r="G379" s="3"/>
    </row>
    <row r="380" spans="1:7" ht="15" customHeight="1" x14ac:dyDescent="0.2">
      <c r="A380" s="23">
        <v>818142</v>
      </c>
      <c r="B380" s="4" t="s">
        <v>359</v>
      </c>
      <c r="C380" s="25" t="s">
        <v>10</v>
      </c>
      <c r="D380" s="26">
        <v>100</v>
      </c>
      <c r="G380" s="3"/>
    </row>
    <row r="381" spans="1:7" ht="15" customHeight="1" x14ac:dyDescent="0.2">
      <c r="A381" s="23">
        <v>818143</v>
      </c>
      <c r="B381" s="4" t="s">
        <v>361</v>
      </c>
      <c r="C381" s="25" t="s">
        <v>10</v>
      </c>
      <c r="D381" s="26">
        <v>110</v>
      </c>
      <c r="G381" s="3"/>
    </row>
    <row r="382" spans="1:7" ht="15" customHeight="1" x14ac:dyDescent="0.2">
      <c r="A382" s="23">
        <v>818241</v>
      </c>
      <c r="B382" s="8" t="s">
        <v>381</v>
      </c>
      <c r="C382" s="25" t="s">
        <v>0</v>
      </c>
      <c r="D382" s="26">
        <v>80</v>
      </c>
      <c r="G382" s="3"/>
    </row>
    <row r="383" spans="1:7" ht="15" customHeight="1" x14ac:dyDescent="0.2">
      <c r="A383" s="23">
        <v>819006</v>
      </c>
      <c r="B383" s="4" t="s">
        <v>364</v>
      </c>
      <c r="C383" s="25" t="s">
        <v>7</v>
      </c>
      <c r="D383" s="26">
        <v>65</v>
      </c>
      <c r="G383" s="3"/>
    </row>
    <row r="384" spans="1:7" ht="15" customHeight="1" x14ac:dyDescent="0.2">
      <c r="A384" s="23">
        <v>819008</v>
      </c>
      <c r="B384" s="4" t="s">
        <v>366</v>
      </c>
      <c r="C384" s="25" t="s">
        <v>7</v>
      </c>
      <c r="D384" s="26">
        <v>80</v>
      </c>
      <c r="G384" s="3"/>
    </row>
    <row r="385" spans="1:7" ht="15" customHeight="1" x14ac:dyDescent="0.2">
      <c r="A385" s="23">
        <v>819018</v>
      </c>
      <c r="B385" s="4" t="s">
        <v>513</v>
      </c>
      <c r="C385" s="25" t="s">
        <v>7</v>
      </c>
      <c r="D385" s="26">
        <v>85</v>
      </c>
      <c r="G385" s="3"/>
    </row>
    <row r="386" spans="1:7" ht="15" customHeight="1" x14ac:dyDescent="0.2">
      <c r="A386" s="23">
        <v>819020</v>
      </c>
      <c r="B386" s="4" t="s">
        <v>514</v>
      </c>
      <c r="C386" s="25" t="s">
        <v>7</v>
      </c>
      <c r="D386" s="26">
        <v>80</v>
      </c>
      <c r="G386" s="3"/>
    </row>
    <row r="387" spans="1:7" ht="15" customHeight="1" x14ac:dyDescent="0.2">
      <c r="A387" s="23">
        <v>821006</v>
      </c>
      <c r="B387" s="1" t="s">
        <v>515</v>
      </c>
      <c r="C387" s="23" t="s">
        <v>20</v>
      </c>
      <c r="D387" s="28">
        <v>100</v>
      </c>
      <c r="G387" s="13"/>
    </row>
    <row r="388" spans="1:7" ht="15" customHeight="1" x14ac:dyDescent="0.2">
      <c r="A388" s="23">
        <v>821011</v>
      </c>
      <c r="B388" s="1" t="s">
        <v>516</v>
      </c>
      <c r="C388" s="23" t="s">
        <v>20</v>
      </c>
      <c r="D388" s="28">
        <v>400</v>
      </c>
      <c r="G388" s="13"/>
    </row>
    <row r="389" spans="1:7" ht="15" customHeight="1" x14ac:dyDescent="0.2">
      <c r="A389" s="23">
        <v>821015</v>
      </c>
      <c r="B389" s="1" t="s">
        <v>517</v>
      </c>
      <c r="C389" s="23" t="s">
        <v>20</v>
      </c>
      <c r="D389" s="28">
        <v>150</v>
      </c>
      <c r="G389" s="13"/>
    </row>
    <row r="390" spans="1:7" ht="15" customHeight="1" x14ac:dyDescent="0.2">
      <c r="A390" s="23">
        <v>821025</v>
      </c>
      <c r="B390" s="4" t="s">
        <v>518</v>
      </c>
      <c r="C390" s="25" t="s">
        <v>20</v>
      </c>
      <c r="D390" s="26">
        <v>150</v>
      </c>
      <c r="G390" s="3"/>
    </row>
    <row r="391" spans="1:7" ht="15" customHeight="1" x14ac:dyDescent="0.2">
      <c r="A391" s="23">
        <v>821030</v>
      </c>
      <c r="B391" s="4" t="s">
        <v>370</v>
      </c>
      <c r="C391" s="25" t="s">
        <v>20</v>
      </c>
      <c r="D391" s="26">
        <v>170</v>
      </c>
      <c r="G391" s="3"/>
    </row>
    <row r="392" spans="1:7" ht="15" customHeight="1" x14ac:dyDescent="0.2">
      <c r="A392" s="23">
        <v>821035</v>
      </c>
      <c r="B392" s="4" t="s">
        <v>372</v>
      </c>
      <c r="C392" s="25" t="s">
        <v>20</v>
      </c>
      <c r="D392" s="26">
        <v>150</v>
      </c>
      <c r="G392" s="3"/>
    </row>
    <row r="393" spans="1:7" ht="15" customHeight="1" x14ac:dyDescent="0.2">
      <c r="A393" s="23">
        <v>821040</v>
      </c>
      <c r="B393" s="4" t="s">
        <v>382</v>
      </c>
      <c r="C393" s="25" t="s">
        <v>20</v>
      </c>
      <c r="D393" s="26">
        <v>150</v>
      </c>
      <c r="G393" s="3"/>
    </row>
    <row r="394" spans="1:7" ht="15" customHeight="1" x14ac:dyDescent="0.2">
      <c r="A394" s="23">
        <v>821045</v>
      </c>
      <c r="B394" s="4" t="s">
        <v>384</v>
      </c>
      <c r="C394" s="25" t="s">
        <v>20</v>
      </c>
      <c r="D394" s="26">
        <v>140</v>
      </c>
      <c r="G394" s="3"/>
    </row>
    <row r="395" spans="1:7" ht="15" customHeight="1" x14ac:dyDescent="0.2">
      <c r="A395" s="23">
        <v>821050</v>
      </c>
      <c r="B395" s="4" t="s">
        <v>386</v>
      </c>
      <c r="C395" s="25" t="s">
        <v>20</v>
      </c>
      <c r="D395" s="26">
        <v>150</v>
      </c>
      <c r="G395" s="3"/>
    </row>
    <row r="396" spans="1:7" ht="15" customHeight="1" x14ac:dyDescent="0.2">
      <c r="A396" s="23">
        <v>821055</v>
      </c>
      <c r="B396" s="4" t="s">
        <v>388</v>
      </c>
      <c r="C396" s="25" t="s">
        <v>20</v>
      </c>
      <c r="D396" s="26">
        <v>150</v>
      </c>
      <c r="G396" s="3"/>
    </row>
    <row r="397" spans="1:7" ht="15" customHeight="1" x14ac:dyDescent="0.2">
      <c r="A397" s="23">
        <v>821060</v>
      </c>
      <c r="B397" s="4" t="s">
        <v>390</v>
      </c>
      <c r="C397" s="25" t="s">
        <v>20</v>
      </c>
      <c r="D397" s="26">
        <v>150</v>
      </c>
      <c r="G397" s="3"/>
    </row>
    <row r="398" spans="1:7" ht="15" customHeight="1" x14ac:dyDescent="0.2">
      <c r="A398" s="23">
        <v>822004</v>
      </c>
      <c r="B398" s="4" t="s">
        <v>556</v>
      </c>
      <c r="C398" s="25" t="s">
        <v>10</v>
      </c>
      <c r="D398" s="26">
        <v>1.5</v>
      </c>
      <c r="G398" s="3"/>
    </row>
    <row r="399" spans="1:7" ht="15" customHeight="1" x14ac:dyDescent="0.2">
      <c r="A399" s="23">
        <v>822006</v>
      </c>
      <c r="B399" s="4" t="s">
        <v>409</v>
      </c>
      <c r="C399" s="25" t="s">
        <v>10</v>
      </c>
      <c r="D399" s="26">
        <v>2</v>
      </c>
      <c r="G399" s="3"/>
    </row>
    <row r="400" spans="1:7" ht="15" customHeight="1" x14ac:dyDescent="0.2">
      <c r="A400" s="23">
        <v>822008</v>
      </c>
      <c r="B400" s="4" t="s">
        <v>394</v>
      </c>
      <c r="C400" s="25" t="s">
        <v>10</v>
      </c>
      <c r="D400" s="26">
        <v>2.5</v>
      </c>
      <c r="G400" s="3"/>
    </row>
    <row r="401" spans="1:7" ht="15" customHeight="1" x14ac:dyDescent="0.2">
      <c r="A401" s="23">
        <v>822010</v>
      </c>
      <c r="B401" s="8" t="s">
        <v>396</v>
      </c>
      <c r="C401" s="25" t="s">
        <v>20</v>
      </c>
      <c r="D401" s="26">
        <v>50</v>
      </c>
      <c r="G401" s="3"/>
    </row>
    <row r="402" spans="1:7" ht="15" customHeight="1" x14ac:dyDescent="0.2">
      <c r="A402" s="23">
        <v>822018</v>
      </c>
      <c r="B402" s="4" t="s">
        <v>555</v>
      </c>
      <c r="C402" s="25" t="s">
        <v>10</v>
      </c>
      <c r="D402" s="26">
        <v>5</v>
      </c>
      <c r="G402" s="3"/>
    </row>
    <row r="403" spans="1:7" ht="15" customHeight="1" x14ac:dyDescent="0.2">
      <c r="A403" s="23">
        <v>822020</v>
      </c>
      <c r="B403" s="8" t="s">
        <v>399</v>
      </c>
      <c r="C403" s="25" t="s">
        <v>20</v>
      </c>
      <c r="D403" s="26">
        <v>85</v>
      </c>
      <c r="G403" s="3"/>
    </row>
    <row r="404" spans="1:7" ht="15" customHeight="1" x14ac:dyDescent="0.2">
      <c r="A404" s="23">
        <v>822025</v>
      </c>
      <c r="B404" s="8" t="s">
        <v>438</v>
      </c>
      <c r="C404" s="25" t="s">
        <v>10</v>
      </c>
      <c r="D404" s="26">
        <v>0.5</v>
      </c>
      <c r="G404" s="3"/>
    </row>
    <row r="405" spans="1:7" ht="15" customHeight="1" x14ac:dyDescent="0.2">
      <c r="A405" s="23">
        <v>822028</v>
      </c>
      <c r="B405" s="8" t="s">
        <v>439</v>
      </c>
      <c r="C405" s="25" t="s">
        <v>20</v>
      </c>
      <c r="D405" s="26">
        <v>30</v>
      </c>
      <c r="G405" s="3"/>
    </row>
    <row r="406" spans="1:7" ht="15" customHeight="1" x14ac:dyDescent="0.2">
      <c r="A406" s="23">
        <v>831306</v>
      </c>
      <c r="B406" s="4" t="s">
        <v>302</v>
      </c>
      <c r="C406" s="25" t="s">
        <v>20</v>
      </c>
      <c r="D406" s="26">
        <v>900</v>
      </c>
      <c r="G406" s="3"/>
    </row>
    <row r="407" spans="1:7" ht="15" customHeight="1" x14ac:dyDescent="0.2">
      <c r="A407" s="25"/>
      <c r="B407" s="8"/>
      <c r="C407" s="25"/>
      <c r="D407" s="26"/>
    </row>
  </sheetData>
  <sheetProtection algorithmName="SHA-512" hashValue="P8P9HeH0nVvv2bxarquM7x16Ij8jPu5mNsGGyL5PgKp2HNHkS17Z73p96WVASTUSyRqp/zCWueGfOMQy1muGsw==" saltValue="bFtuZX2/A2Xdr/LHz4leAA==" spinCount="100000" sheet="1" objects="1" scenarios="1"/>
  <sortState xmlns:xlrd2="http://schemas.microsoft.com/office/spreadsheetml/2017/richdata2" ref="K3:K11">
    <sortCondition ref="K3:K11"/>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9</vt:i4>
      </vt:variant>
    </vt:vector>
  </HeadingPairs>
  <TitlesOfParts>
    <vt:vector size="14" baseType="lpstr">
      <vt:lpstr>UNITCOST ITEMS (Data Entry)</vt:lpstr>
      <vt:lpstr>COST ESTIMATE SUMMARY</vt:lpstr>
      <vt:lpstr>Assesment Reimbursement Area</vt:lpstr>
      <vt:lpstr>Additional Parcel Owner Info</vt:lpstr>
      <vt:lpstr>REFERENCE SHEET</vt:lpstr>
      <vt:lpstr>BIDITEM</vt:lpstr>
      <vt:lpstr>BIDITEMNUM</vt:lpstr>
      <vt:lpstr>Database</vt:lpstr>
      <vt:lpstr>'Assesment Reimbursement Area'!Print_Area</vt:lpstr>
      <vt:lpstr>'COST ESTIMATE SUMMARY'!Print_Area</vt:lpstr>
      <vt:lpstr>'UNITCOST ITEMS (Data Entry)'!Print_Area</vt:lpstr>
      <vt:lpstr>'Assesment Reimbursement Area'!Print_Titles</vt:lpstr>
      <vt:lpstr>'COST ESTIMATE SUMMARY'!Print_Titles</vt:lpstr>
      <vt:lpstr>'UNITCOST ITEMS (Data Entry)'!Print_Titles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User</dc:creator>
  <cp:lastModifiedBy>Dillingham, Robert</cp:lastModifiedBy>
  <cp:lastPrinted>2020-02-12T16:35:12Z</cp:lastPrinted>
  <dcterms:created xsi:type="dcterms:W3CDTF">1998-02-24T00:58:48Z</dcterms:created>
  <dcterms:modified xsi:type="dcterms:W3CDTF">2020-04-21T20:44:45Z</dcterms:modified>
</cp:coreProperties>
</file>